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895" activeTab="0"/>
  </bookViews>
  <sheets>
    <sheet name="2009年1-12月份进展" sheetId="1" r:id="rId1"/>
  </sheets>
  <externalReferences>
    <externalReference r:id="rId4"/>
  </externalReferences>
  <definedNames/>
  <calcPr fullCalcOnLoad="1"/>
</workbook>
</file>

<file path=xl/sharedStrings.xml><?xml version="1.0" encoding="utf-8"?>
<sst xmlns="http://schemas.openxmlformats.org/spreadsheetml/2006/main" count="101" uniqueCount="66">
  <si>
    <t>黑龙江</t>
  </si>
  <si>
    <t>2009年全国安全生产控制指标实施情况表</t>
  </si>
  <si>
    <r>
      <t>各类事故死亡人数</t>
    </r>
    <r>
      <rPr>
        <b/>
        <sz val="9"/>
        <rFont val="Times New Roman"/>
        <family val="1"/>
      </rPr>
      <t xml:space="preserve">                                        </t>
    </r>
    <r>
      <rPr>
        <b/>
        <sz val="8"/>
        <rFont val="宋体"/>
        <family val="0"/>
      </rPr>
      <t>（各地区为工矿商贸、道路交通、火灾、铁路交通、农业机械五项合计）</t>
    </r>
  </si>
  <si>
    <r>
      <t>工矿商贸</t>
    </r>
    <r>
      <rPr>
        <b/>
        <sz val="10"/>
        <rFont val="Times New Roman"/>
        <family val="1"/>
      </rPr>
      <t xml:space="preserve">                    </t>
    </r>
    <r>
      <rPr>
        <b/>
        <sz val="10"/>
        <rFont val="宋体"/>
        <family val="0"/>
      </rPr>
      <t>事故死亡人数</t>
    </r>
  </si>
  <si>
    <r>
      <t>其中</t>
    </r>
    <r>
      <rPr>
        <b/>
        <sz val="10"/>
        <rFont val="Times New Roman"/>
        <family val="1"/>
      </rPr>
      <t xml:space="preserve"> </t>
    </r>
  </si>
  <si>
    <t xml:space="preserve"> </t>
  </si>
  <si>
    <r>
      <t>道路交通</t>
    </r>
    <r>
      <rPr>
        <b/>
        <sz val="10"/>
        <rFont val="Times New Roman"/>
        <family val="1"/>
      </rPr>
      <t xml:space="preserve">                              </t>
    </r>
    <r>
      <rPr>
        <b/>
        <sz val="10"/>
        <rFont val="宋体"/>
        <family val="0"/>
      </rPr>
      <t>事故死亡人数</t>
    </r>
  </si>
  <si>
    <r>
      <t>火灾事故</t>
    </r>
    <r>
      <rPr>
        <b/>
        <sz val="10"/>
        <rFont val="Times New Roman"/>
        <family val="1"/>
      </rPr>
      <t xml:space="preserve">                       </t>
    </r>
    <r>
      <rPr>
        <b/>
        <sz val="10"/>
        <rFont val="宋体"/>
        <family val="0"/>
      </rPr>
      <t>死亡人数</t>
    </r>
  </si>
  <si>
    <r>
      <t>铁路交通</t>
    </r>
    <r>
      <rPr>
        <b/>
        <sz val="10"/>
        <rFont val="Times New Roman"/>
        <family val="1"/>
      </rPr>
      <t xml:space="preserve">                      </t>
    </r>
    <r>
      <rPr>
        <b/>
        <sz val="10"/>
        <rFont val="宋体"/>
        <family val="0"/>
      </rPr>
      <t>事故死亡人数</t>
    </r>
  </si>
  <si>
    <r>
      <t>农业机械</t>
    </r>
    <r>
      <rPr>
        <b/>
        <sz val="10"/>
        <rFont val="Times New Roman"/>
        <family val="1"/>
      </rPr>
      <t xml:space="preserve">                    </t>
    </r>
    <r>
      <rPr>
        <b/>
        <sz val="10"/>
        <rFont val="宋体"/>
        <family val="0"/>
      </rPr>
      <t>事故死亡人数</t>
    </r>
  </si>
  <si>
    <r>
      <t>较大事故起数</t>
    </r>
    <r>
      <rPr>
        <b/>
        <sz val="9"/>
        <rFont val="Times New Roman"/>
        <family val="1"/>
      </rPr>
      <t xml:space="preserve">                                 </t>
    </r>
    <r>
      <rPr>
        <b/>
        <sz val="8"/>
        <rFont val="宋体"/>
        <family val="0"/>
      </rPr>
      <t>（各地区为工矿商贸、道路交通、火灾、铁路交通、农业机械五项合计）</t>
    </r>
  </si>
  <si>
    <t>重大事故起数</t>
  </si>
  <si>
    <r>
      <t>煤矿企业</t>
    </r>
    <r>
      <rPr>
        <b/>
        <sz val="9"/>
        <rFont val="宋体"/>
        <family val="0"/>
      </rPr>
      <t>死亡人数</t>
    </r>
  </si>
  <si>
    <t>煤矿事故死亡人数</t>
  </si>
  <si>
    <t>金属与非金属矿死亡人数</t>
  </si>
  <si>
    <t>建筑施工死亡人数</t>
  </si>
  <si>
    <r>
      <t>生产经营性道路</t>
    </r>
    <r>
      <rPr>
        <b/>
        <sz val="9"/>
        <rFont val="Times New Roman"/>
        <family val="1"/>
      </rPr>
      <t xml:space="preserve">                     </t>
    </r>
    <r>
      <rPr>
        <b/>
        <sz val="9"/>
        <rFont val="宋体"/>
        <family val="0"/>
      </rPr>
      <t>交通事故死亡人数</t>
    </r>
  </si>
  <si>
    <t>煤矿较大事故起数</t>
  </si>
  <si>
    <t>煤矿重大事故起数</t>
  </si>
  <si>
    <r>
      <t xml:space="preserve"> </t>
    </r>
    <r>
      <rPr>
        <b/>
        <sz val="9"/>
        <rFont val="宋体"/>
        <family val="0"/>
      </rPr>
      <t>全年控制考核指标</t>
    </r>
  </si>
  <si>
    <r>
      <t>全年</t>
    </r>
    <r>
      <rPr>
        <b/>
        <sz val="8"/>
        <rFont val="宋体"/>
        <family val="0"/>
      </rPr>
      <t>实</t>
    </r>
    <r>
      <rPr>
        <b/>
        <sz val="8"/>
        <rFont val="宋体"/>
        <family val="0"/>
      </rPr>
      <t>际</t>
    </r>
  </si>
  <si>
    <t>全国排名</t>
  </si>
  <si>
    <r>
      <t>占全年</t>
    </r>
    <r>
      <rPr>
        <b/>
        <sz val="7"/>
        <rFont val="Times New Roman"/>
        <family val="1"/>
      </rPr>
      <t xml:space="preserve">                     </t>
    </r>
    <r>
      <rPr>
        <b/>
        <sz val="7"/>
        <rFont val="宋体"/>
        <family val="0"/>
      </rPr>
      <t>控制</t>
    </r>
    <r>
      <rPr>
        <b/>
        <sz val="7"/>
        <rFont val="宋体"/>
        <family val="0"/>
      </rPr>
      <t>指标</t>
    </r>
    <r>
      <rPr>
        <b/>
        <sz val="10"/>
        <rFont val="Times New Roman"/>
        <family val="1"/>
      </rPr>
      <t>%</t>
    </r>
  </si>
  <si>
    <r>
      <t>全年</t>
    </r>
    <r>
      <rPr>
        <b/>
        <sz val="8"/>
        <rFont val="Times New Roman"/>
        <family val="1"/>
      </rPr>
      <t xml:space="preserve">                             </t>
    </r>
    <r>
      <rPr>
        <b/>
        <sz val="8"/>
        <rFont val="宋体"/>
        <family val="0"/>
      </rPr>
      <t>实际</t>
    </r>
  </si>
  <si>
    <r>
      <t>占全年控制</t>
    </r>
    <r>
      <rPr>
        <b/>
        <sz val="7"/>
        <rFont val="Times New Roman"/>
        <family val="1"/>
      </rPr>
      <t xml:space="preserve">             </t>
    </r>
    <r>
      <rPr>
        <b/>
        <sz val="7"/>
        <rFont val="宋体"/>
        <family val="0"/>
      </rPr>
      <t>考核指标</t>
    </r>
    <r>
      <rPr>
        <b/>
        <sz val="10"/>
        <rFont val="Times New Roman"/>
        <family val="1"/>
      </rPr>
      <t>%</t>
    </r>
  </si>
  <si>
    <r>
      <t>全年控</t>
    </r>
    <r>
      <rPr>
        <b/>
        <sz val="8"/>
        <rFont val="Times New Roman"/>
        <family val="1"/>
      </rPr>
      <t xml:space="preserve">                 </t>
    </r>
    <r>
      <rPr>
        <b/>
        <sz val="8"/>
        <rFont val="宋体"/>
        <family val="0"/>
      </rPr>
      <t>制指标</t>
    </r>
  </si>
  <si>
    <t>较大事故</t>
  </si>
  <si>
    <t>煤矿较大事故</t>
  </si>
  <si>
    <r>
      <t>全国重大</t>
    </r>
    <r>
      <rPr>
        <b/>
        <sz val="7"/>
        <rFont val="Times New Roman"/>
        <family val="1"/>
      </rPr>
      <t xml:space="preserve">             </t>
    </r>
    <r>
      <rPr>
        <b/>
        <sz val="7"/>
        <rFont val="宋体"/>
        <family val="0"/>
      </rPr>
      <t>事故起指标</t>
    </r>
  </si>
  <si>
    <r>
      <t>煤矿重大</t>
    </r>
    <r>
      <rPr>
        <b/>
        <sz val="7"/>
        <rFont val="Times New Roman"/>
        <family val="1"/>
      </rPr>
      <t xml:space="preserve">                    </t>
    </r>
    <r>
      <rPr>
        <b/>
        <sz val="7"/>
        <rFont val="宋体"/>
        <family val="0"/>
      </rPr>
      <t>事故指标</t>
    </r>
  </si>
  <si>
    <r>
      <t>全</t>
    </r>
    <r>
      <rPr>
        <b/>
        <sz val="10"/>
        <rFont val="Times New Roman"/>
        <family val="1"/>
      </rPr>
      <t xml:space="preserve">    </t>
    </r>
    <r>
      <rPr>
        <b/>
        <sz val="10"/>
        <rFont val="宋体"/>
        <family val="0"/>
      </rPr>
      <t>国</t>
    </r>
  </si>
  <si>
    <r>
      <t>北</t>
    </r>
    <r>
      <rPr>
        <b/>
        <sz val="10"/>
        <rFont val="Times New Roman"/>
        <family val="1"/>
      </rPr>
      <t xml:space="preserve">    </t>
    </r>
    <r>
      <rPr>
        <b/>
        <sz val="10"/>
        <rFont val="宋体"/>
        <family val="0"/>
      </rPr>
      <t>京</t>
    </r>
  </si>
  <si>
    <r>
      <t>天</t>
    </r>
    <r>
      <rPr>
        <b/>
        <sz val="10"/>
        <rFont val="Times New Roman"/>
        <family val="1"/>
      </rPr>
      <t xml:space="preserve">    </t>
    </r>
    <r>
      <rPr>
        <b/>
        <sz val="10"/>
        <rFont val="宋体"/>
        <family val="0"/>
      </rPr>
      <t>津</t>
    </r>
  </si>
  <si>
    <r>
      <t>河</t>
    </r>
    <r>
      <rPr>
        <b/>
        <sz val="10"/>
        <rFont val="Times New Roman"/>
        <family val="1"/>
      </rPr>
      <t xml:space="preserve">    </t>
    </r>
    <r>
      <rPr>
        <b/>
        <sz val="10"/>
        <rFont val="宋体"/>
        <family val="0"/>
      </rPr>
      <t>北</t>
    </r>
  </si>
  <si>
    <r>
      <t>山</t>
    </r>
    <r>
      <rPr>
        <b/>
        <sz val="10"/>
        <rFont val="Times New Roman"/>
        <family val="1"/>
      </rPr>
      <t xml:space="preserve">    </t>
    </r>
    <r>
      <rPr>
        <b/>
        <sz val="10"/>
        <rFont val="宋体"/>
        <family val="0"/>
      </rPr>
      <t>西</t>
    </r>
  </si>
  <si>
    <t>内蒙古</t>
  </si>
  <si>
    <r>
      <t>辽</t>
    </r>
    <r>
      <rPr>
        <b/>
        <sz val="10"/>
        <rFont val="Times New Roman"/>
        <family val="1"/>
      </rPr>
      <t xml:space="preserve">    </t>
    </r>
    <r>
      <rPr>
        <b/>
        <sz val="10"/>
        <rFont val="宋体"/>
        <family val="0"/>
      </rPr>
      <t>宁</t>
    </r>
  </si>
  <si>
    <r>
      <t>吉</t>
    </r>
    <r>
      <rPr>
        <b/>
        <sz val="10"/>
        <rFont val="Times New Roman"/>
        <family val="1"/>
      </rPr>
      <t xml:space="preserve">    </t>
    </r>
    <r>
      <rPr>
        <b/>
        <sz val="10"/>
        <rFont val="宋体"/>
        <family val="0"/>
      </rPr>
      <t>林</t>
    </r>
  </si>
  <si>
    <r>
      <t>上</t>
    </r>
    <r>
      <rPr>
        <b/>
        <sz val="10"/>
        <rFont val="Times New Roman"/>
        <family val="1"/>
      </rPr>
      <t xml:space="preserve">    </t>
    </r>
    <r>
      <rPr>
        <b/>
        <sz val="10"/>
        <rFont val="宋体"/>
        <family val="0"/>
      </rPr>
      <t>海</t>
    </r>
  </si>
  <si>
    <r>
      <t>江</t>
    </r>
    <r>
      <rPr>
        <b/>
        <sz val="10"/>
        <rFont val="Times New Roman"/>
        <family val="1"/>
      </rPr>
      <t xml:space="preserve">    </t>
    </r>
    <r>
      <rPr>
        <b/>
        <sz val="10"/>
        <rFont val="宋体"/>
        <family val="0"/>
      </rPr>
      <t>苏</t>
    </r>
  </si>
  <si>
    <r>
      <t>浙</t>
    </r>
    <r>
      <rPr>
        <b/>
        <sz val="10"/>
        <rFont val="Times New Roman"/>
        <family val="1"/>
      </rPr>
      <t xml:space="preserve">    </t>
    </r>
    <r>
      <rPr>
        <b/>
        <sz val="10"/>
        <rFont val="宋体"/>
        <family val="0"/>
      </rPr>
      <t>江</t>
    </r>
  </si>
  <si>
    <r>
      <t>安</t>
    </r>
    <r>
      <rPr>
        <b/>
        <sz val="10"/>
        <rFont val="Times New Roman"/>
        <family val="1"/>
      </rPr>
      <t xml:space="preserve">    </t>
    </r>
    <r>
      <rPr>
        <b/>
        <sz val="10"/>
        <rFont val="宋体"/>
        <family val="0"/>
      </rPr>
      <t>徽</t>
    </r>
  </si>
  <si>
    <r>
      <t>福</t>
    </r>
    <r>
      <rPr>
        <b/>
        <sz val="10"/>
        <rFont val="Times New Roman"/>
        <family val="1"/>
      </rPr>
      <t xml:space="preserve">    </t>
    </r>
    <r>
      <rPr>
        <b/>
        <sz val="10"/>
        <rFont val="宋体"/>
        <family val="0"/>
      </rPr>
      <t>建</t>
    </r>
  </si>
  <si>
    <r>
      <t>江</t>
    </r>
    <r>
      <rPr>
        <b/>
        <sz val="10"/>
        <rFont val="Times New Roman"/>
        <family val="1"/>
      </rPr>
      <t xml:space="preserve">    </t>
    </r>
    <r>
      <rPr>
        <b/>
        <sz val="10"/>
        <rFont val="宋体"/>
        <family val="0"/>
      </rPr>
      <t>西</t>
    </r>
  </si>
  <si>
    <r>
      <t>山</t>
    </r>
    <r>
      <rPr>
        <b/>
        <sz val="10"/>
        <rFont val="Times New Roman"/>
        <family val="1"/>
      </rPr>
      <t xml:space="preserve">    </t>
    </r>
    <r>
      <rPr>
        <b/>
        <sz val="10"/>
        <rFont val="宋体"/>
        <family val="0"/>
      </rPr>
      <t>东</t>
    </r>
  </si>
  <si>
    <r>
      <t>河</t>
    </r>
    <r>
      <rPr>
        <b/>
        <sz val="10"/>
        <rFont val="Times New Roman"/>
        <family val="1"/>
      </rPr>
      <t xml:space="preserve">    </t>
    </r>
    <r>
      <rPr>
        <b/>
        <sz val="10"/>
        <rFont val="宋体"/>
        <family val="0"/>
      </rPr>
      <t>南</t>
    </r>
  </si>
  <si>
    <r>
      <t>湖</t>
    </r>
    <r>
      <rPr>
        <b/>
        <sz val="10"/>
        <rFont val="Times New Roman"/>
        <family val="1"/>
      </rPr>
      <t xml:space="preserve">    </t>
    </r>
    <r>
      <rPr>
        <b/>
        <sz val="10"/>
        <rFont val="宋体"/>
        <family val="0"/>
      </rPr>
      <t>北</t>
    </r>
  </si>
  <si>
    <r>
      <t>湖</t>
    </r>
    <r>
      <rPr>
        <b/>
        <sz val="10"/>
        <rFont val="Times New Roman"/>
        <family val="1"/>
      </rPr>
      <t xml:space="preserve">    </t>
    </r>
    <r>
      <rPr>
        <b/>
        <sz val="10"/>
        <rFont val="宋体"/>
        <family val="0"/>
      </rPr>
      <t>南</t>
    </r>
  </si>
  <si>
    <r>
      <t>广</t>
    </r>
    <r>
      <rPr>
        <b/>
        <sz val="10"/>
        <rFont val="Times New Roman"/>
        <family val="1"/>
      </rPr>
      <t xml:space="preserve">    </t>
    </r>
    <r>
      <rPr>
        <b/>
        <sz val="10"/>
        <rFont val="宋体"/>
        <family val="0"/>
      </rPr>
      <t>东</t>
    </r>
  </si>
  <si>
    <r>
      <t>广</t>
    </r>
    <r>
      <rPr>
        <b/>
        <sz val="10"/>
        <rFont val="Times New Roman"/>
        <family val="1"/>
      </rPr>
      <t xml:space="preserve">    </t>
    </r>
    <r>
      <rPr>
        <b/>
        <sz val="10"/>
        <rFont val="宋体"/>
        <family val="0"/>
      </rPr>
      <t>西</t>
    </r>
  </si>
  <si>
    <r>
      <t>海</t>
    </r>
    <r>
      <rPr>
        <b/>
        <sz val="10"/>
        <rFont val="Times New Roman"/>
        <family val="1"/>
      </rPr>
      <t xml:space="preserve">    </t>
    </r>
    <r>
      <rPr>
        <b/>
        <sz val="10"/>
        <rFont val="宋体"/>
        <family val="0"/>
      </rPr>
      <t>南</t>
    </r>
  </si>
  <si>
    <r>
      <t>四</t>
    </r>
    <r>
      <rPr>
        <b/>
        <sz val="10"/>
        <rFont val="Times New Roman"/>
        <family val="1"/>
      </rPr>
      <t xml:space="preserve">    </t>
    </r>
    <r>
      <rPr>
        <b/>
        <sz val="10"/>
        <rFont val="宋体"/>
        <family val="0"/>
      </rPr>
      <t>川</t>
    </r>
  </si>
  <si>
    <r>
      <t>贵</t>
    </r>
    <r>
      <rPr>
        <b/>
        <sz val="10"/>
        <rFont val="Times New Roman"/>
        <family val="1"/>
      </rPr>
      <t xml:space="preserve">    </t>
    </r>
    <r>
      <rPr>
        <b/>
        <sz val="10"/>
        <rFont val="宋体"/>
        <family val="0"/>
      </rPr>
      <t>州</t>
    </r>
  </si>
  <si>
    <r>
      <t>云</t>
    </r>
    <r>
      <rPr>
        <b/>
        <sz val="10"/>
        <rFont val="Times New Roman"/>
        <family val="1"/>
      </rPr>
      <t xml:space="preserve">    </t>
    </r>
    <r>
      <rPr>
        <b/>
        <sz val="10"/>
        <rFont val="宋体"/>
        <family val="0"/>
      </rPr>
      <t>南</t>
    </r>
  </si>
  <si>
    <r>
      <t>西</t>
    </r>
    <r>
      <rPr>
        <b/>
        <sz val="10"/>
        <rFont val="Times New Roman"/>
        <family val="1"/>
      </rPr>
      <t xml:space="preserve">    </t>
    </r>
    <r>
      <rPr>
        <b/>
        <sz val="10"/>
        <rFont val="宋体"/>
        <family val="0"/>
      </rPr>
      <t>藏</t>
    </r>
  </si>
  <si>
    <r>
      <t>重</t>
    </r>
    <r>
      <rPr>
        <b/>
        <sz val="10"/>
        <rFont val="Times New Roman"/>
        <family val="1"/>
      </rPr>
      <t xml:space="preserve">    </t>
    </r>
    <r>
      <rPr>
        <b/>
        <sz val="10"/>
        <rFont val="宋体"/>
        <family val="0"/>
      </rPr>
      <t>庆</t>
    </r>
  </si>
  <si>
    <r>
      <t>陕</t>
    </r>
    <r>
      <rPr>
        <b/>
        <sz val="10"/>
        <rFont val="Times New Roman"/>
        <family val="1"/>
      </rPr>
      <t xml:space="preserve">    </t>
    </r>
    <r>
      <rPr>
        <b/>
        <sz val="10"/>
        <rFont val="宋体"/>
        <family val="0"/>
      </rPr>
      <t>西</t>
    </r>
  </si>
  <si>
    <r>
      <t>甘</t>
    </r>
    <r>
      <rPr>
        <b/>
        <sz val="10"/>
        <rFont val="Times New Roman"/>
        <family val="1"/>
      </rPr>
      <t xml:space="preserve">    </t>
    </r>
    <r>
      <rPr>
        <b/>
        <sz val="10"/>
        <rFont val="宋体"/>
        <family val="0"/>
      </rPr>
      <t>肃</t>
    </r>
  </si>
  <si>
    <r>
      <t>青</t>
    </r>
    <r>
      <rPr>
        <b/>
        <sz val="10"/>
        <rFont val="Times New Roman"/>
        <family val="1"/>
      </rPr>
      <t xml:space="preserve">    </t>
    </r>
    <r>
      <rPr>
        <b/>
        <sz val="10"/>
        <rFont val="宋体"/>
        <family val="0"/>
      </rPr>
      <t>海</t>
    </r>
  </si>
  <si>
    <r>
      <t>宁</t>
    </r>
    <r>
      <rPr>
        <b/>
        <sz val="10"/>
        <rFont val="Times New Roman"/>
        <family val="1"/>
      </rPr>
      <t xml:space="preserve">    </t>
    </r>
    <r>
      <rPr>
        <b/>
        <sz val="10"/>
        <rFont val="宋体"/>
        <family val="0"/>
      </rPr>
      <t>夏</t>
    </r>
  </si>
  <si>
    <r>
      <t>新</t>
    </r>
    <r>
      <rPr>
        <b/>
        <sz val="10"/>
        <rFont val="Times New Roman"/>
        <family val="1"/>
      </rPr>
      <t xml:space="preserve">    </t>
    </r>
    <r>
      <rPr>
        <b/>
        <sz val="10"/>
        <rFont val="宋体"/>
        <family val="0"/>
      </rPr>
      <t>疆</t>
    </r>
  </si>
  <si>
    <t>新疆兵团</t>
  </si>
  <si>
    <r>
      <t xml:space="preserve">          </t>
    </r>
    <r>
      <rPr>
        <sz val="10"/>
        <rFont val="黑体"/>
        <family val="0"/>
      </rPr>
      <t>说明：各省（区、市）各类事故死亡人数中不含水上交通、民航飞行、渔业船舶和其它事故死亡人数，全年为742人；较大事故起数中不含水上交通、民航飞行、渔业船舶和其它事故起数，全年为86起。</t>
    </r>
  </si>
  <si>
    <t xml:space="preserve">           金属与非金属矿事故死亡1542人，占全年控制标76.3%；建筑施工事故死亡2760人，占全年控制指标104.2%；房屋建筑及市政工程事故死亡846人，占全年控制指标87.2%； 危险化学品事故死亡149人，占全年控制指标96.8%；</t>
  </si>
  <si>
    <t xml:space="preserve">           烟花爆竹事故死亡188人，占全年控制指标98.9%；特种设备事故死亡315人，占全年控制指标100.0%；水上交通事故死亡336人，占全年控制指标96.0%；渔业船舶事故死亡306人，占全年控制指标76.5%。</t>
  </si>
  <si>
    <t xml:space="preserve">      安全生产事关人民群众的生命财产安全，事关改革发展和社会稳定大局。党中央、国务院高度重视并采取了一系列重大举措加强安全生产工作。2004年，国务院《关于进一步加强安全生产工作的决定》明确提出了“建立安全生产控制指标体系”。这项制度实施六年来，对建立体现科学发展观要求的安全生产激励约束机制，促进安全生产形势稳定好转，起到积极作用。一是控制指标的公开发布，引起了各级党委、政府的高度重视，进一步确立安全发展理念，加强领导，强化监管，有效推动了安全生产状况的好转。二是通过安全生产控制指标的层层分解，进一步把安全生产责任落实到基层、落实到企业。三是通过定期公开发布安全生产控制指标实施进展情况和发生重特大事故的责任单位名单，让广大人民群众及时了解安全生产形势和企业安全生产状况，接受社会监督，营造“关爱生命、关注安全”的舆论氛围。
      实施安全生产控制指标体系，建立完善激励约束机制，是加强安全生产工作，推进安全生产状况持续稳定好转的重要措施和手段。要进一步完善控制指标的考核，实施月通报、季发布、年考核制度，鼓励先进，鞭策落后，形成有效的激励约束机制，促进各级领导干部树立正确的政绩观、业绩观，自觉落实安全防范措施，推进安全生产形势持续稳定好转。</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</si>
</sst>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_ "/>
    <numFmt numFmtId="188" formatCode="0.00_);[Red]\(0.00\)"/>
    <numFmt numFmtId="189" formatCode="0.0_ "/>
    <numFmt numFmtId="190" formatCode="0.00_ "/>
    <numFmt numFmtId="191" formatCode="0.0000_);[Red]\(0.0000\)"/>
    <numFmt numFmtId="192" formatCode="0.000_);[Red]\(0.000\)"/>
    <numFmt numFmtId="193" formatCode="0.0_);[Red]\(0.0\)"/>
    <numFmt numFmtId="194" formatCode="0_);[Red]\(0\)"/>
    <numFmt numFmtId="195" formatCode="0.0000000"/>
    <numFmt numFmtId="196" formatCode="0.000000"/>
    <numFmt numFmtId="197" formatCode="0.00000"/>
    <numFmt numFmtId="198" formatCode="0.0000"/>
    <numFmt numFmtId="199" formatCode="0.000"/>
    <numFmt numFmtId="200" formatCode="0.0"/>
    <numFmt numFmtId="201" formatCode="&quot;是&quot;;&quot;是&quot;;&quot;否&quot;"/>
    <numFmt numFmtId="202" formatCode="&quot;真&quot;;&quot;真&quot;;&quot;假&quot;"/>
    <numFmt numFmtId="203" formatCode="&quot;开&quot;;&quot;开&quot;;&quot;关&quot;"/>
    <numFmt numFmtId="204" formatCode="0.000_ "/>
    <numFmt numFmtId="205" formatCode="0.0000_ "/>
    <numFmt numFmtId="206" formatCode="0;_蠀"/>
    <numFmt numFmtId="207" formatCode="0;_萀"/>
    <numFmt numFmtId="208" formatCode="0.0;_萀"/>
    <numFmt numFmtId="209" formatCode="0;_Ⰰ"/>
    <numFmt numFmtId="210" formatCode="0.00000000"/>
  </numFmts>
  <fonts count="20">
    <font>
      <sz val="12"/>
      <name val="宋体"/>
      <family val="0"/>
    </font>
    <font>
      <u val="single"/>
      <sz val="12"/>
      <color indexed="12"/>
      <name val="宋体"/>
      <family val="0"/>
    </font>
    <font>
      <u val="single"/>
      <sz val="12"/>
      <color indexed="36"/>
      <name val="宋体"/>
      <family val="0"/>
    </font>
    <font>
      <sz val="9"/>
      <name val="宋体"/>
      <family val="0"/>
    </font>
    <font>
      <sz val="12"/>
      <name val="仿宋_GB2312"/>
      <family val="3"/>
    </font>
    <font>
      <b/>
      <sz val="12"/>
      <name val="宋体"/>
      <family val="0"/>
    </font>
    <font>
      <sz val="20"/>
      <name val="华文中宋"/>
      <family val="0"/>
    </font>
    <font>
      <b/>
      <sz val="10"/>
      <name val="宋体"/>
      <family val="0"/>
    </font>
    <font>
      <b/>
      <sz val="9"/>
      <name val="Times New Roman"/>
      <family val="1"/>
    </font>
    <font>
      <b/>
      <sz val="8"/>
      <name val="宋体"/>
      <family val="0"/>
    </font>
    <font>
      <b/>
      <sz val="9"/>
      <name val="宋体"/>
      <family val="0"/>
    </font>
    <font>
      <b/>
      <sz val="10"/>
      <name val="Times New Roman"/>
      <family val="1"/>
    </font>
    <font>
      <b/>
      <sz val="7"/>
      <name val="Times New Roman"/>
      <family val="1"/>
    </font>
    <font>
      <b/>
      <sz val="7"/>
      <name val="宋体"/>
      <family val="0"/>
    </font>
    <font>
      <b/>
      <sz val="8"/>
      <name val="Times New Roman"/>
      <family val="1"/>
    </font>
    <font>
      <sz val="10"/>
      <name val="宋体"/>
      <family val="0"/>
    </font>
    <font>
      <sz val="10"/>
      <color indexed="10"/>
      <name val="宋体"/>
      <family val="0"/>
    </font>
    <font>
      <sz val="10"/>
      <name val="Times New Roman"/>
      <family val="1"/>
    </font>
    <font>
      <sz val="10"/>
      <name val="黑体"/>
      <family val="0"/>
    </font>
    <font>
      <sz val="10"/>
      <name val="华文中宋"/>
      <family val="0"/>
    </font>
  </fonts>
  <fills count="2">
    <fill>
      <patternFill/>
    </fill>
    <fill>
      <patternFill patternType="gray125"/>
    </fill>
  </fills>
  <borders count="26">
    <border>
      <left/>
      <right/>
      <top/>
      <bottom/>
      <diagonal/>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medium"/>
      <bottom style="thin"/>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horizontal="left"/>
    </xf>
    <xf numFmtId="0" fontId="5" fillId="0" borderId="0" xfId="0" applyFont="1" applyAlignment="1">
      <alignment horizontal="center"/>
    </xf>
    <xf numFmtId="0" fontId="0" fillId="0" borderId="0" xfId="0" applyBorder="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xf>
    <xf numFmtId="0" fontId="11"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0" xfId="0" applyAlignment="1">
      <alignment vertical="center"/>
    </xf>
    <xf numFmtId="0" fontId="7" fillId="0" borderId="8" xfId="0" applyFont="1" applyBorder="1" applyAlignment="1">
      <alignment horizontal="center"/>
    </xf>
    <xf numFmtId="1" fontId="15" fillId="0" borderId="9" xfId="0" applyNumberFormat="1" applyFont="1" applyBorder="1" applyAlignment="1">
      <alignment horizontal="right"/>
    </xf>
    <xf numFmtId="0" fontId="15" fillId="0" borderId="8" xfId="0" applyFont="1" applyBorder="1" applyAlignment="1">
      <alignment horizontal="right" vertical="center"/>
    </xf>
    <xf numFmtId="0" fontId="15" fillId="0" borderId="10" xfId="0" applyFont="1" applyBorder="1" applyAlignment="1">
      <alignment horizontal="right" vertical="center"/>
    </xf>
    <xf numFmtId="189" fontId="15" fillId="0" borderId="11" xfId="0" applyNumberFormat="1" applyFont="1" applyBorder="1" applyAlignment="1">
      <alignment horizontal="right" vertical="center" shrinkToFit="1"/>
    </xf>
    <xf numFmtId="187" fontId="15" fillId="0" borderId="9" xfId="0" applyNumberFormat="1" applyFont="1" applyBorder="1" applyAlignment="1">
      <alignment horizontal="right" vertical="center"/>
    </xf>
    <xf numFmtId="0" fontId="15" fillId="0" borderId="9" xfId="0" applyFont="1" applyBorder="1" applyAlignment="1">
      <alignment horizontal="right" vertical="center" shrinkToFit="1"/>
    </xf>
    <xf numFmtId="189" fontId="15" fillId="0" borderId="9" xfId="0" applyNumberFormat="1" applyFont="1" applyBorder="1" applyAlignment="1">
      <alignment horizontal="right" vertical="center" shrinkToFit="1"/>
    </xf>
    <xf numFmtId="189" fontId="15" fillId="0" borderId="12" xfId="0" applyNumberFormat="1" applyFont="1" applyBorder="1" applyAlignment="1">
      <alignment horizontal="right" vertical="center" shrinkToFit="1"/>
    </xf>
    <xf numFmtId="1" fontId="15" fillId="0" borderId="9" xfId="0" applyNumberFormat="1" applyFont="1" applyBorder="1" applyAlignment="1">
      <alignment horizontal="right" vertical="center"/>
    </xf>
    <xf numFmtId="200" fontId="15" fillId="0" borderId="9" xfId="0" applyNumberFormat="1" applyFont="1" applyBorder="1" applyAlignment="1">
      <alignment horizontal="right" vertical="center" shrinkToFit="1"/>
    </xf>
    <xf numFmtId="1" fontId="15" fillId="0" borderId="9" xfId="0" applyNumberFormat="1" applyFont="1" applyBorder="1" applyAlignment="1">
      <alignment horizontal="right" vertical="center" shrinkToFit="1"/>
    </xf>
    <xf numFmtId="200" fontId="15" fillId="0" borderId="12" xfId="0" applyNumberFormat="1" applyFont="1" applyBorder="1" applyAlignment="1">
      <alignment horizontal="right" vertical="center" shrinkToFit="1"/>
    </xf>
    <xf numFmtId="1" fontId="15" fillId="0" borderId="12" xfId="0" applyNumberFormat="1" applyFont="1" applyBorder="1" applyAlignment="1">
      <alignment horizontal="right" vertical="center" shrinkToFit="1"/>
    </xf>
    <xf numFmtId="1" fontId="15" fillId="0" borderId="11" xfId="0" applyNumberFormat="1" applyFont="1" applyBorder="1" applyAlignment="1">
      <alignment horizontal="right" vertical="center" shrinkToFit="1"/>
    </xf>
    <xf numFmtId="0" fontId="7" fillId="0" borderId="13" xfId="0" applyFont="1" applyBorder="1" applyAlignment="1">
      <alignment horizontal="center"/>
    </xf>
    <xf numFmtId="1" fontId="15" fillId="0" borderId="14" xfId="0" applyNumberFormat="1" applyFont="1" applyBorder="1" applyAlignment="1">
      <alignment horizontal="right"/>
    </xf>
    <xf numFmtId="0" fontId="15" fillId="0" borderId="13" xfId="0" applyFont="1" applyBorder="1" applyAlignment="1">
      <alignment horizontal="right" vertical="center"/>
    </xf>
    <xf numFmtId="0" fontId="15" fillId="0" borderId="15" xfId="0" applyFont="1" applyBorder="1" applyAlignment="1">
      <alignment horizontal="right" vertical="center"/>
    </xf>
    <xf numFmtId="189" fontId="15" fillId="0" borderId="15" xfId="0" applyNumberFormat="1" applyFont="1" applyBorder="1" applyAlignment="1">
      <alignment horizontal="right" vertical="center" shrinkToFit="1"/>
    </xf>
    <xf numFmtId="187" fontId="15" fillId="0" borderId="14" xfId="0" applyNumberFormat="1" applyFont="1" applyBorder="1" applyAlignment="1">
      <alignment horizontal="right" vertical="center"/>
    </xf>
    <xf numFmtId="0" fontId="15" fillId="0" borderId="14" xfId="0" applyFont="1" applyBorder="1" applyAlignment="1">
      <alignment vertical="center"/>
    </xf>
    <xf numFmtId="189" fontId="15" fillId="0" borderId="14" xfId="0" applyNumberFormat="1" applyFont="1" applyBorder="1" applyAlignment="1">
      <alignment horizontal="right" vertical="center" shrinkToFit="1"/>
    </xf>
    <xf numFmtId="189" fontId="15" fillId="0" borderId="16" xfId="0" applyNumberFormat="1" applyFont="1" applyBorder="1" applyAlignment="1">
      <alignment horizontal="right" vertical="center" shrinkToFit="1"/>
    </xf>
    <xf numFmtId="1" fontId="15" fillId="0" borderId="14" xfId="0" applyNumberFormat="1" applyFont="1" applyBorder="1" applyAlignment="1">
      <alignment horizontal="right" vertical="center"/>
    </xf>
    <xf numFmtId="200" fontId="15" fillId="0" borderId="14" xfId="0" applyNumberFormat="1" applyFont="1" applyBorder="1" applyAlignment="1">
      <alignment horizontal="right" vertical="center" shrinkToFit="1"/>
    </xf>
    <xf numFmtId="1" fontId="15" fillId="0" borderId="14" xfId="0" applyNumberFormat="1" applyFont="1" applyBorder="1" applyAlignment="1">
      <alignment horizontal="right" vertical="center" shrinkToFit="1"/>
    </xf>
    <xf numFmtId="200" fontId="15" fillId="0" borderId="15" xfId="0" applyNumberFormat="1" applyFont="1" applyBorder="1" applyAlignment="1">
      <alignment horizontal="right" vertical="center" shrinkToFit="1"/>
    </xf>
    <xf numFmtId="200" fontId="15" fillId="0" borderId="16" xfId="0" applyNumberFormat="1" applyFont="1" applyBorder="1" applyAlignment="1">
      <alignment horizontal="right" vertical="center" shrinkToFit="1"/>
    </xf>
    <xf numFmtId="1" fontId="15" fillId="0" borderId="16" xfId="0" applyNumberFormat="1" applyFont="1" applyBorder="1" applyAlignment="1">
      <alignment horizontal="right" vertical="center" shrinkToFit="1"/>
    </xf>
    <xf numFmtId="1" fontId="15" fillId="0" borderId="15" xfId="0" applyNumberFormat="1" applyFont="1" applyBorder="1" applyAlignment="1">
      <alignment horizontal="right" vertical="center" shrinkToFit="1"/>
    </xf>
    <xf numFmtId="0" fontId="7" fillId="0" borderId="14" xfId="0" applyFont="1" applyBorder="1" applyAlignment="1">
      <alignment horizontal="right" vertical="center"/>
    </xf>
    <xf numFmtId="200" fontId="15" fillId="0" borderId="17" xfId="0" applyNumberFormat="1" applyFont="1" applyBorder="1" applyAlignment="1">
      <alignment horizontal="right" vertical="center" shrinkToFit="1"/>
    </xf>
    <xf numFmtId="0" fontId="15" fillId="0" borderId="15" xfId="0" applyFont="1" applyBorder="1" applyAlignment="1">
      <alignment horizontal="right" vertical="center" shrinkToFit="1"/>
    </xf>
    <xf numFmtId="0" fontId="15" fillId="0" borderId="14" xfId="0" applyFont="1" applyBorder="1" applyAlignment="1">
      <alignment horizontal="right" vertical="center"/>
    </xf>
    <xf numFmtId="0" fontId="7" fillId="0" borderId="18" xfId="0" applyFont="1" applyBorder="1" applyAlignment="1">
      <alignment horizontal="center"/>
    </xf>
    <xf numFmtId="1" fontId="15" fillId="0" borderId="15" xfId="0" applyNumberFormat="1" applyFont="1" applyBorder="1" applyAlignment="1">
      <alignment horizontal="right"/>
    </xf>
    <xf numFmtId="187" fontId="15" fillId="0" borderId="15" xfId="0" applyNumberFormat="1" applyFont="1" applyBorder="1" applyAlignment="1">
      <alignment horizontal="right" vertical="center"/>
    </xf>
    <xf numFmtId="0" fontId="15" fillId="0" borderId="15" xfId="0" applyFont="1" applyBorder="1" applyAlignment="1">
      <alignment vertical="center"/>
    </xf>
    <xf numFmtId="1" fontId="15" fillId="0" borderId="15" xfId="0" applyNumberFormat="1" applyFont="1" applyBorder="1" applyAlignment="1">
      <alignment horizontal="right" vertical="center"/>
    </xf>
    <xf numFmtId="1" fontId="15" fillId="0" borderId="17" xfId="0" applyNumberFormat="1" applyFont="1" applyBorder="1" applyAlignment="1">
      <alignment horizontal="right" vertical="center" shrinkToFit="1"/>
    </xf>
    <xf numFmtId="0" fontId="7" fillId="0" borderId="15" xfId="0" applyFont="1" applyBorder="1" applyAlignment="1">
      <alignment horizontal="right" vertical="center"/>
    </xf>
    <xf numFmtId="200" fontId="15" fillId="0" borderId="15" xfId="0" applyNumberFormat="1" applyFont="1" applyFill="1" applyBorder="1" applyAlignment="1">
      <alignment horizontal="right" vertical="center" shrinkToFit="1"/>
    </xf>
    <xf numFmtId="1" fontId="16" fillId="0" borderId="17" xfId="0" applyNumberFormat="1" applyFont="1" applyBorder="1" applyAlignment="1">
      <alignment horizontal="right" vertical="center" shrinkToFit="1"/>
    </xf>
    <xf numFmtId="0" fontId="7" fillId="0" borderId="15" xfId="0" applyFont="1" applyBorder="1" applyAlignment="1">
      <alignment vertical="center"/>
    </xf>
    <xf numFmtId="187" fontId="15" fillId="0" borderId="15" xfId="0" applyNumberFormat="1" applyFont="1" applyFill="1" applyBorder="1" applyAlignment="1">
      <alignment horizontal="right" vertical="center"/>
    </xf>
    <xf numFmtId="0" fontId="10" fillId="0" borderId="19" xfId="0" applyFont="1" applyBorder="1" applyAlignment="1">
      <alignment horizontal="center" vertical="center" wrapText="1"/>
    </xf>
    <xf numFmtId="1" fontId="15" fillId="0" borderId="6" xfId="0" applyNumberFormat="1" applyFont="1" applyBorder="1" applyAlignment="1">
      <alignment horizontal="right"/>
    </xf>
    <xf numFmtId="0" fontId="15" fillId="0" borderId="6" xfId="0" applyFont="1" applyBorder="1" applyAlignment="1">
      <alignment horizontal="right" vertical="center"/>
    </xf>
    <xf numFmtId="189" fontId="15" fillId="0" borderId="6" xfId="0" applyNumberFormat="1" applyFont="1" applyBorder="1" applyAlignment="1">
      <alignment horizontal="right" vertical="center" shrinkToFit="1"/>
    </xf>
    <xf numFmtId="187" fontId="15" fillId="0" borderId="6" xfId="0" applyNumberFormat="1" applyFont="1" applyBorder="1" applyAlignment="1">
      <alignment horizontal="right" vertical="center"/>
    </xf>
    <xf numFmtId="0" fontId="15" fillId="0" borderId="6" xfId="0" applyFont="1" applyBorder="1" applyAlignment="1">
      <alignment vertical="center"/>
    </xf>
    <xf numFmtId="1" fontId="15" fillId="0" borderId="6" xfId="0" applyNumberFormat="1" applyFont="1" applyBorder="1" applyAlignment="1">
      <alignment horizontal="right" vertical="center"/>
    </xf>
    <xf numFmtId="0" fontId="3" fillId="0" borderId="6" xfId="0" applyFont="1" applyBorder="1" applyAlignment="1">
      <alignment vertical="center"/>
    </xf>
    <xf numFmtId="1" fontId="3" fillId="0" borderId="6" xfId="0" applyNumberFormat="1" applyFont="1" applyBorder="1" applyAlignment="1">
      <alignment vertical="center"/>
    </xf>
    <xf numFmtId="0" fontId="15" fillId="0" borderId="7" xfId="0" applyFont="1" applyBorder="1" applyAlignment="1">
      <alignment horizontal="right" vertical="center"/>
    </xf>
    <xf numFmtId="1" fontId="15" fillId="0" borderId="7" xfId="0" applyNumberFormat="1" applyFont="1" applyBorder="1" applyAlignment="1">
      <alignment horizontal="right" vertical="center"/>
    </xf>
    <xf numFmtId="1" fontId="7" fillId="0" borderId="6" xfId="0" applyNumberFormat="1" applyFont="1" applyBorder="1" applyAlignment="1">
      <alignment horizontal="right" vertical="center" shrinkToFit="1"/>
    </xf>
    <xf numFmtId="0" fontId="7" fillId="0" borderId="6" xfId="0" applyFont="1" applyBorder="1" applyAlignment="1">
      <alignment horizontal="right" vertical="center"/>
    </xf>
    <xf numFmtId="200" fontId="15" fillId="0" borderId="6" xfId="0" applyNumberFormat="1" applyFont="1" applyBorder="1" applyAlignment="1">
      <alignment horizontal="right" vertical="center" shrinkToFit="1"/>
    </xf>
    <xf numFmtId="1" fontId="15" fillId="0" borderId="7" xfId="0" applyNumberFormat="1" applyFont="1" applyBorder="1" applyAlignment="1">
      <alignment horizontal="right" vertical="center" shrinkToFit="1"/>
    </xf>
    <xf numFmtId="0" fontId="15" fillId="0" borderId="6" xfId="0" applyFont="1" applyBorder="1" applyAlignment="1">
      <alignment horizontal="right" vertical="center" shrinkToFit="1"/>
    </xf>
    <xf numFmtId="200" fontId="15" fillId="0" borderId="7" xfId="0" applyNumberFormat="1" applyFont="1" applyBorder="1" applyAlignment="1">
      <alignment horizontal="right" vertical="center" shrinkToFit="1"/>
    </xf>
    <xf numFmtId="1" fontId="15" fillId="0" borderId="0" xfId="0" applyNumberFormat="1" applyFont="1" applyBorder="1" applyAlignment="1">
      <alignment horizontal="right"/>
    </xf>
    <xf numFmtId="0" fontId="15" fillId="0" borderId="0" xfId="0" applyFont="1" applyBorder="1" applyAlignment="1">
      <alignment horizontal="right"/>
    </xf>
    <xf numFmtId="189" fontId="16" fillId="0" borderId="0" xfId="0" applyNumberFormat="1" applyFont="1" applyBorder="1" applyAlignment="1">
      <alignment horizontal="right" shrinkToFit="1"/>
    </xf>
    <xf numFmtId="187" fontId="15" fillId="0" borderId="0" xfId="0" applyNumberFormat="1" applyFont="1" applyBorder="1" applyAlignment="1">
      <alignment horizontal="right"/>
    </xf>
    <xf numFmtId="0" fontId="15" fillId="0" borderId="0" xfId="0" applyFont="1" applyBorder="1" applyAlignment="1">
      <alignment/>
    </xf>
    <xf numFmtId="0" fontId="17" fillId="0" borderId="2" xfId="0" applyFont="1" applyFill="1" applyBorder="1" applyAlignment="1">
      <alignment horizontal="right" vertical="center" shrinkToFit="1"/>
    </xf>
    <xf numFmtId="0" fontId="18" fillId="0" borderId="0" xfId="0" applyFont="1" applyAlignment="1">
      <alignment/>
    </xf>
    <xf numFmtId="0" fontId="18" fillId="0" borderId="0" xfId="0" applyFont="1" applyAlignment="1">
      <alignment horizontal="left" indent="2"/>
    </xf>
    <xf numFmtId="0" fontId="19" fillId="0" borderId="0" xfId="0" applyFont="1" applyBorder="1" applyAlignment="1">
      <alignment horizontal="center" vertical="top"/>
    </xf>
    <xf numFmtId="0" fontId="15" fillId="0" borderId="0" xfId="0" applyFont="1" applyAlignment="1">
      <alignment/>
    </xf>
    <xf numFmtId="0" fontId="18" fillId="0" borderId="0" xfId="0" applyFont="1" applyBorder="1" applyAlignment="1">
      <alignment horizontal="center" vertical="top"/>
    </xf>
    <xf numFmtId="0" fontId="8" fillId="0" borderId="8" xfId="0" applyFont="1" applyBorder="1" applyAlignment="1">
      <alignment horizontal="left" vertical="center" inden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0" xfId="0" applyFont="1" applyAlignment="1">
      <alignment/>
    </xf>
    <xf numFmtId="0" fontId="17" fillId="0" borderId="0" xfId="0" applyFont="1" applyAlignment="1">
      <alignment/>
    </xf>
    <xf numFmtId="0" fontId="4" fillId="0" borderId="0" xfId="0" applyFont="1" applyAlignment="1">
      <alignment horizontal="left"/>
    </xf>
    <xf numFmtId="0" fontId="8" fillId="0" borderId="3" xfId="0" applyFont="1" applyBorder="1" applyAlignment="1">
      <alignment horizontal="left" vertical="center" indent="1"/>
    </xf>
    <xf numFmtId="0" fontId="17" fillId="0" borderId="0" xfId="0" applyFont="1" applyBorder="1" applyAlignment="1">
      <alignment horizontal="left"/>
    </xf>
    <xf numFmtId="0" fontId="18" fillId="0" borderId="0" xfId="0" applyFont="1" applyBorder="1" applyAlignment="1">
      <alignment horizontal="left"/>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7" fillId="0" borderId="0" xfId="0" applyFont="1" applyAlignment="1">
      <alignment horizontal="left" indent="2"/>
    </xf>
    <xf numFmtId="0" fontId="18" fillId="0" borderId="0" xfId="0" applyFont="1" applyAlignment="1">
      <alignment horizontal="left" indent="2"/>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Border="1" applyAlignment="1">
      <alignment horizontal="center"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19" fillId="0" borderId="0" xfId="0" applyFont="1" applyBorder="1" applyAlignment="1">
      <alignment horizontal="left" vertical="top" wrapText="1"/>
    </xf>
    <xf numFmtId="0" fontId="15" fillId="0" borderId="0" xfId="0" applyFont="1" applyAlignment="1">
      <alignment horizontal="left"/>
    </xf>
    <xf numFmtId="0" fontId="15" fillId="0" borderId="25" xfId="0" applyFont="1" applyBorder="1" applyAlignment="1">
      <alignment horizontal="lef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69;&#32593;\&#25968;&#25454;&#22791;&#20221;\&#25511;&#21046;&#25351;&#26631;\&#26376;&#24230;&#36890;&#25253;\12&#26376;\1-12&#26376;&#21508;&#31867;&#20107;&#25925;&#27515;&#20129;&#20154;&#25968;&#25490;&#2420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06"/>
      <sheetName val="较大事故"/>
      <sheetName val="0706报出"/>
      <sheetName val="0706报出 (2)"/>
      <sheetName val="0706报出 (全年通报)"/>
      <sheetName val="0706报出 (通报事故总量)"/>
      <sheetName val="0706报出 (通报指标降幅)"/>
      <sheetName val="0706报出 (通报指标降幅)安徽调整"/>
      <sheetName val="事故死亡人数"/>
    </sheetNames>
    <sheetDataSet>
      <sheetData sheetId="1">
        <row r="4">
          <cell r="C4">
            <v>19</v>
          </cell>
        </row>
        <row r="5">
          <cell r="C5">
            <v>28</v>
          </cell>
        </row>
        <row r="6">
          <cell r="C6">
            <v>43</v>
          </cell>
        </row>
        <row r="7">
          <cell r="C7">
            <v>71</v>
          </cell>
        </row>
        <row r="8">
          <cell r="C8">
            <v>69</v>
          </cell>
        </row>
        <row r="9">
          <cell r="C9">
            <v>28</v>
          </cell>
        </row>
        <row r="10">
          <cell r="C10">
            <v>44</v>
          </cell>
        </row>
        <row r="11">
          <cell r="C11">
            <v>49</v>
          </cell>
        </row>
        <row r="12">
          <cell r="C12">
            <v>15</v>
          </cell>
        </row>
        <row r="13">
          <cell r="C13">
            <v>57</v>
          </cell>
        </row>
        <row r="14">
          <cell r="C14">
            <v>61</v>
          </cell>
        </row>
        <row r="15">
          <cell r="C15">
            <v>69</v>
          </cell>
        </row>
        <row r="16">
          <cell r="C16">
            <v>78</v>
          </cell>
        </row>
        <row r="17">
          <cell r="C17">
            <v>66</v>
          </cell>
        </row>
        <row r="18">
          <cell r="C18">
            <v>82</v>
          </cell>
        </row>
        <row r="19">
          <cell r="C19">
            <v>49</v>
          </cell>
        </row>
        <row r="20">
          <cell r="C20">
            <v>56</v>
          </cell>
        </row>
        <row r="21">
          <cell r="C21">
            <v>74</v>
          </cell>
        </row>
        <row r="22">
          <cell r="C22">
            <v>104</v>
          </cell>
        </row>
        <row r="23">
          <cell r="C23">
            <v>94</v>
          </cell>
        </row>
        <row r="24">
          <cell r="C24">
            <v>15</v>
          </cell>
        </row>
        <row r="25">
          <cell r="C25">
            <v>82</v>
          </cell>
        </row>
        <row r="26">
          <cell r="C26">
            <v>108</v>
          </cell>
        </row>
        <row r="27">
          <cell r="C27">
            <v>83</v>
          </cell>
        </row>
        <row r="28">
          <cell r="C28">
            <v>19</v>
          </cell>
        </row>
        <row r="29">
          <cell r="C29">
            <v>32</v>
          </cell>
        </row>
        <row r="30">
          <cell r="C30">
            <v>36</v>
          </cell>
        </row>
        <row r="31">
          <cell r="C31">
            <v>66</v>
          </cell>
        </row>
        <row r="32">
          <cell r="C32">
            <v>24</v>
          </cell>
        </row>
        <row r="33">
          <cell r="C33">
            <v>18</v>
          </cell>
        </row>
        <row r="34">
          <cell r="C34">
            <v>53</v>
          </cell>
        </row>
        <row r="35">
          <cell r="C3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6"/>
  <sheetViews>
    <sheetView tabSelected="1" workbookViewId="0" topLeftCell="A1">
      <pane xSplit="1" ySplit="8" topLeftCell="J9" activePane="bottomRight" state="frozen"/>
      <selection pane="topLeft" activeCell="A1" sqref="A1"/>
      <selection pane="topRight" activeCell="P1" sqref="P1"/>
      <selection pane="bottomLeft" activeCell="A9" sqref="A9"/>
      <selection pane="bottomRight" activeCell="AC30" sqref="AC30"/>
    </sheetView>
  </sheetViews>
  <sheetFormatPr defaultColWidth="9.00390625" defaultRowHeight="14.25"/>
  <cols>
    <col min="1" max="1" width="7.625" style="2" customWidth="1"/>
    <col min="2" max="2" width="10.00390625" style="2" hidden="1" customWidth="1"/>
    <col min="3" max="3" width="9.125" style="2" customWidth="1"/>
    <col min="4" max="4" width="7.125" style="2" hidden="1" customWidth="1"/>
    <col min="5" max="5" width="9.125" style="2" customWidth="1"/>
    <col min="6" max="6" width="10.625" style="2" hidden="1" customWidth="1"/>
    <col min="7" max="7" width="7.125" style="0" customWidth="1"/>
    <col min="8" max="8" width="7.625" style="0" customWidth="1"/>
    <col min="9" max="9" width="7.75390625" style="0" hidden="1" customWidth="1"/>
    <col min="10" max="10" width="7.125" style="0" customWidth="1"/>
    <col min="11" max="11" width="7.625" style="0" customWidth="1"/>
    <col min="12" max="12" width="9.625" style="0" hidden="1" customWidth="1"/>
    <col min="13" max="13" width="8.50390625" style="0" hidden="1" customWidth="1"/>
    <col min="14" max="14" width="8.875" style="0" hidden="1" customWidth="1"/>
    <col min="15" max="15" width="7.75390625" style="0" hidden="1" customWidth="1"/>
    <col min="16" max="17" width="7.625" style="0" hidden="1" customWidth="1"/>
    <col min="18" max="18" width="8.00390625" style="2" hidden="1" customWidth="1"/>
    <col min="19" max="19" width="7.125" style="2" customWidth="1"/>
    <col min="20" max="20" width="7.625" style="2" customWidth="1"/>
    <col min="21" max="21" width="7.625" style="2" hidden="1" customWidth="1"/>
    <col min="22" max="23" width="7.625" style="2" customWidth="1"/>
    <col min="24" max="24" width="10.25390625" style="2" hidden="1" customWidth="1"/>
    <col min="25" max="25" width="7.125" style="0" customWidth="1"/>
    <col min="26" max="26" width="7.625" style="0" customWidth="1"/>
    <col min="27" max="27" width="10.00390625" style="0" hidden="1" customWidth="1"/>
    <col min="28" max="28" width="7.125" style="0" customWidth="1"/>
    <col min="29" max="29" width="7.625" style="0" customWidth="1"/>
    <col min="30" max="30" width="10.00390625" style="0" hidden="1" customWidth="1"/>
    <col min="31" max="31" width="7.125" style="0" customWidth="1"/>
    <col min="32" max="32" width="7.50390625" style="0" customWidth="1"/>
    <col min="33" max="33" width="9.625" style="0" hidden="1" customWidth="1"/>
    <col min="34" max="34" width="7.125" style="3" customWidth="1"/>
    <col min="35" max="35" width="9.125" style="3" customWidth="1"/>
    <col min="36" max="37" width="9.625" style="3" hidden="1" customWidth="1"/>
    <col min="38" max="38" width="7.125" style="3" customWidth="1"/>
    <col min="39" max="39" width="7.625" style="3" customWidth="1"/>
    <col min="40" max="40" width="7.625" style="3" hidden="1" customWidth="1"/>
    <col min="41" max="41" width="7.125" style="3" customWidth="1"/>
    <col min="42" max="42" width="7.875" style="3" customWidth="1"/>
    <col min="43" max="44" width="9.625" style="3" hidden="1" customWidth="1"/>
    <col min="45" max="45" width="7.125" style="3" customWidth="1"/>
    <col min="46" max="46" width="8.125" style="3" customWidth="1"/>
  </cols>
  <sheetData>
    <row r="1" spans="1:4" ht="5.25" customHeight="1">
      <c r="A1" s="104"/>
      <c r="B1" s="104"/>
      <c r="C1" s="104"/>
      <c r="D1" s="1"/>
    </row>
    <row r="2" spans="1:4" ht="5.25" customHeight="1">
      <c r="A2" s="1"/>
      <c r="B2" s="1"/>
      <c r="C2" s="1"/>
      <c r="D2" s="1"/>
    </row>
    <row r="3" spans="1:46" ht="28.5" customHeight="1">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row>
    <row r="4" spans="1:46" s="96" customFormat="1" ht="28.5" customHeight="1">
      <c r="A4" s="95"/>
      <c r="B4" s="95"/>
      <c r="C4" s="140" t="s">
        <v>65</v>
      </c>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row>
    <row r="5" spans="1:46" s="96" customFormat="1" ht="60.75" customHeight="1" thickBot="1">
      <c r="A5" s="97"/>
      <c r="B5" s="97"/>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row>
    <row r="6" spans="1:46" ht="19.5" customHeight="1">
      <c r="A6" s="119"/>
      <c r="B6" s="124" t="s">
        <v>2</v>
      </c>
      <c r="C6" s="125"/>
      <c r="D6" s="125"/>
      <c r="E6" s="132"/>
      <c r="F6" s="112" t="s">
        <v>3</v>
      </c>
      <c r="G6" s="128"/>
      <c r="H6" s="128"/>
      <c r="I6" s="6" t="s">
        <v>4</v>
      </c>
      <c r="J6" s="105"/>
      <c r="K6" s="105"/>
      <c r="L6" s="105"/>
      <c r="M6" s="105"/>
      <c r="N6" s="105"/>
      <c r="O6" s="105"/>
      <c r="P6" s="105"/>
      <c r="Q6" s="98"/>
      <c r="R6" s="7" t="s">
        <v>5</v>
      </c>
      <c r="S6" s="112" t="s">
        <v>6</v>
      </c>
      <c r="T6" s="128"/>
      <c r="U6" s="8"/>
      <c r="V6" s="118"/>
      <c r="W6" s="119"/>
      <c r="X6" s="9" t="s">
        <v>5</v>
      </c>
      <c r="Y6" s="112" t="s">
        <v>7</v>
      </c>
      <c r="Z6" s="113"/>
      <c r="AA6" s="4"/>
      <c r="AB6" s="112" t="s">
        <v>8</v>
      </c>
      <c r="AC6" s="113"/>
      <c r="AD6" s="4"/>
      <c r="AE6" s="112" t="s">
        <v>9</v>
      </c>
      <c r="AF6" s="128"/>
      <c r="AG6" s="5"/>
      <c r="AH6" s="124" t="s">
        <v>10</v>
      </c>
      <c r="AI6" s="125"/>
      <c r="AJ6" s="5"/>
      <c r="AK6" s="5"/>
      <c r="AL6" s="108"/>
      <c r="AM6" s="109"/>
      <c r="AN6" s="10"/>
      <c r="AO6" s="136" t="s">
        <v>11</v>
      </c>
      <c r="AP6" s="137"/>
      <c r="AQ6" s="5"/>
      <c r="AR6" s="5"/>
      <c r="AS6" s="108"/>
      <c r="AT6" s="108"/>
    </row>
    <row r="7" spans="1:46" ht="30" customHeight="1">
      <c r="A7" s="138"/>
      <c r="B7" s="133"/>
      <c r="C7" s="134"/>
      <c r="D7" s="134"/>
      <c r="E7" s="127"/>
      <c r="F7" s="129"/>
      <c r="G7" s="130"/>
      <c r="H7" s="130"/>
      <c r="I7" s="12" t="s">
        <v>12</v>
      </c>
      <c r="J7" s="122" t="s">
        <v>13</v>
      </c>
      <c r="K7" s="123"/>
      <c r="L7" s="13" t="s">
        <v>14</v>
      </c>
      <c r="M7" s="99" t="s">
        <v>14</v>
      </c>
      <c r="N7" s="100"/>
      <c r="O7" s="12" t="s">
        <v>15</v>
      </c>
      <c r="P7" s="122" t="s">
        <v>15</v>
      </c>
      <c r="Q7" s="123"/>
      <c r="R7" s="14"/>
      <c r="S7" s="129"/>
      <c r="T7" s="130"/>
      <c r="U7" s="15"/>
      <c r="V7" s="116" t="s">
        <v>16</v>
      </c>
      <c r="W7" s="117"/>
      <c r="X7" s="14"/>
      <c r="Y7" s="129"/>
      <c r="Z7" s="131"/>
      <c r="AA7" s="17"/>
      <c r="AB7" s="114"/>
      <c r="AC7" s="115"/>
      <c r="AD7" s="17"/>
      <c r="AE7" s="114"/>
      <c r="AF7" s="101"/>
      <c r="AG7" s="18"/>
      <c r="AH7" s="126"/>
      <c r="AI7" s="127"/>
      <c r="AJ7" s="18"/>
      <c r="AK7" s="18"/>
      <c r="AL7" s="110" t="s">
        <v>17</v>
      </c>
      <c r="AM7" s="111"/>
      <c r="AN7" s="16"/>
      <c r="AO7" s="110"/>
      <c r="AP7" s="111"/>
      <c r="AQ7" s="18"/>
      <c r="AR7" s="18"/>
      <c r="AS7" s="110" t="s">
        <v>18</v>
      </c>
      <c r="AT7" s="111"/>
    </row>
    <row r="8" spans="1:46" s="23" customFormat="1" ht="27.75" customHeight="1" thickBot="1">
      <c r="A8" s="139"/>
      <c r="B8" s="19" t="s">
        <v>19</v>
      </c>
      <c r="C8" s="20" t="s">
        <v>20</v>
      </c>
      <c r="D8" s="21" t="s">
        <v>21</v>
      </c>
      <c r="E8" s="22" t="s">
        <v>22</v>
      </c>
      <c r="F8" s="19" t="s">
        <v>19</v>
      </c>
      <c r="G8" s="20" t="s">
        <v>20</v>
      </c>
      <c r="H8" s="22" t="s">
        <v>22</v>
      </c>
      <c r="I8" s="19" t="s">
        <v>19</v>
      </c>
      <c r="J8" s="20" t="s">
        <v>20</v>
      </c>
      <c r="K8" s="22" t="s">
        <v>22</v>
      </c>
      <c r="L8" s="19" t="s">
        <v>19</v>
      </c>
      <c r="M8" s="20" t="s">
        <v>23</v>
      </c>
      <c r="N8" s="22" t="s">
        <v>24</v>
      </c>
      <c r="O8" s="19" t="s">
        <v>19</v>
      </c>
      <c r="P8" s="20" t="s">
        <v>23</v>
      </c>
      <c r="Q8" s="22" t="s">
        <v>24</v>
      </c>
      <c r="R8" s="19" t="s">
        <v>19</v>
      </c>
      <c r="S8" s="20" t="s">
        <v>20</v>
      </c>
      <c r="T8" s="22" t="s">
        <v>22</v>
      </c>
      <c r="U8" s="21" t="s">
        <v>25</v>
      </c>
      <c r="V8" s="20" t="s">
        <v>20</v>
      </c>
      <c r="W8" s="22" t="s">
        <v>22</v>
      </c>
      <c r="X8" s="19" t="s">
        <v>19</v>
      </c>
      <c r="Y8" s="20" t="s">
        <v>20</v>
      </c>
      <c r="Z8" s="22" t="s">
        <v>22</v>
      </c>
      <c r="AA8" s="19" t="s">
        <v>19</v>
      </c>
      <c r="AB8" s="20" t="s">
        <v>20</v>
      </c>
      <c r="AC8" s="22" t="s">
        <v>22</v>
      </c>
      <c r="AD8" s="19" t="s">
        <v>19</v>
      </c>
      <c r="AE8" s="20" t="s">
        <v>20</v>
      </c>
      <c r="AF8" s="22" t="s">
        <v>22</v>
      </c>
      <c r="AG8" s="22" t="s">
        <v>26</v>
      </c>
      <c r="AH8" s="20" t="s">
        <v>20</v>
      </c>
      <c r="AI8" s="22" t="s">
        <v>22</v>
      </c>
      <c r="AJ8" s="22" t="s">
        <v>27</v>
      </c>
      <c r="AK8" s="22"/>
      <c r="AL8" s="20" t="s">
        <v>20</v>
      </c>
      <c r="AM8" s="22" t="s">
        <v>22</v>
      </c>
      <c r="AN8" s="22" t="s">
        <v>28</v>
      </c>
      <c r="AO8" s="20" t="s">
        <v>20</v>
      </c>
      <c r="AP8" s="22" t="s">
        <v>22</v>
      </c>
      <c r="AQ8" s="22" t="s">
        <v>29</v>
      </c>
      <c r="AR8" s="22"/>
      <c r="AS8" s="20" t="s">
        <v>20</v>
      </c>
      <c r="AT8" s="22" t="s">
        <v>22</v>
      </c>
    </row>
    <row r="9" spans="1:46" ht="21" customHeight="1" thickBot="1">
      <c r="A9" s="24" t="s">
        <v>30</v>
      </c>
      <c r="B9" s="25">
        <v>89900</v>
      </c>
      <c r="C9" s="26">
        <v>83196</v>
      </c>
      <c r="D9" s="27"/>
      <c r="E9" s="28">
        <f aca="true" t="shared" si="0" ref="E9:E37">ROUND(C9/B9*100,1)</f>
        <v>92.5</v>
      </c>
      <c r="F9" s="29">
        <v>12610</v>
      </c>
      <c r="G9" s="30">
        <v>11532</v>
      </c>
      <c r="H9" s="31">
        <f aca="true" t="shared" si="1" ref="H9:H41">G9/F9*100</f>
        <v>91.45122918318795</v>
      </c>
      <c r="I9" s="29">
        <v>3150</v>
      </c>
      <c r="J9" s="30">
        <v>2631</v>
      </c>
      <c r="K9" s="32">
        <f>J9/I9*100</f>
        <v>83.52380952380952</v>
      </c>
      <c r="L9" s="29">
        <v>2020</v>
      </c>
      <c r="M9" s="30"/>
      <c r="N9" s="32">
        <f aca="true" t="shared" si="2" ref="N9:N17">M9/L9*100</f>
        <v>0</v>
      </c>
      <c r="O9" s="29">
        <v>2650</v>
      </c>
      <c r="P9" s="30"/>
      <c r="Q9" s="32">
        <f aca="true" t="shared" si="3" ref="Q9:Q41">P9/O9*100</f>
        <v>0</v>
      </c>
      <c r="R9" s="33">
        <v>72600</v>
      </c>
      <c r="S9" s="30">
        <v>67759</v>
      </c>
      <c r="T9" s="34">
        <f aca="true" t="shared" si="4" ref="T9:T40">S9/R9*100</f>
        <v>93.33195592286502</v>
      </c>
      <c r="U9" s="35">
        <v>30200</v>
      </c>
      <c r="V9" s="35">
        <v>30014</v>
      </c>
      <c r="W9" s="34">
        <f aca="true" t="shared" si="5" ref="W9:W40">V9/U9*100</f>
        <v>99.3841059602649</v>
      </c>
      <c r="X9" s="29">
        <v>1400</v>
      </c>
      <c r="Y9" s="30">
        <v>1076</v>
      </c>
      <c r="Z9" s="34">
        <f aca="true" t="shared" si="6" ref="Z9:Z40">Y9/X9*100</f>
        <v>76.85714285714286</v>
      </c>
      <c r="AA9" s="29">
        <v>2240</v>
      </c>
      <c r="AB9" s="30">
        <v>1825</v>
      </c>
      <c r="AC9" s="36">
        <f aca="true" t="shared" si="7" ref="AC9:AC29">AB9/AA9*100</f>
        <v>81.47321428571429</v>
      </c>
      <c r="AD9" s="29">
        <v>320</v>
      </c>
      <c r="AE9" s="30">
        <v>262</v>
      </c>
      <c r="AF9" s="36">
        <f>AE9/AD9*100</f>
        <v>81.875</v>
      </c>
      <c r="AG9" s="37">
        <v>1762</v>
      </c>
      <c r="AH9" s="38">
        <v>1760</v>
      </c>
      <c r="AI9" s="34">
        <f>AH9/AG9*100</f>
        <v>99.88649262202043</v>
      </c>
      <c r="AJ9" s="37">
        <v>114</v>
      </c>
      <c r="AK9" s="37">
        <f aca="true" t="shared" si="8" ref="AK9:AK41">AH9-AG9</f>
        <v>-2</v>
      </c>
      <c r="AL9" s="30">
        <v>106</v>
      </c>
      <c r="AM9" s="36">
        <f>AL9/AJ9*100</f>
        <v>92.98245614035088</v>
      </c>
      <c r="AN9" s="37">
        <v>80</v>
      </c>
      <c r="AO9" s="30">
        <v>62</v>
      </c>
      <c r="AP9" s="34">
        <f>AO9/AN9*100</f>
        <v>77.5</v>
      </c>
      <c r="AQ9" s="37">
        <v>31</v>
      </c>
      <c r="AR9" s="37">
        <f aca="true" t="shared" si="9" ref="AR9:AR41">AO9-AN9</f>
        <v>-18</v>
      </c>
      <c r="AS9" s="30">
        <v>16</v>
      </c>
      <c r="AT9" s="36">
        <f>AS9/AQ9*100</f>
        <v>51.61290322580645</v>
      </c>
    </row>
    <row r="10" spans="1:46" ht="18" customHeight="1" thickBot="1">
      <c r="A10" s="39" t="s">
        <v>31</v>
      </c>
      <c r="B10" s="40">
        <v>1330</v>
      </c>
      <c r="C10" s="41">
        <f aca="true" t="shared" si="10" ref="C10:C41">G10+S10+Y10+AB10+AE10</f>
        <v>1158</v>
      </c>
      <c r="D10" s="42">
        <f aca="true" t="shared" si="11" ref="D10:D41">RANK(C10,$C$10:$C$41)</f>
        <v>26</v>
      </c>
      <c r="E10" s="43">
        <f t="shared" si="0"/>
        <v>87.1</v>
      </c>
      <c r="F10" s="44">
        <v>165</v>
      </c>
      <c r="G10" s="45">
        <v>123</v>
      </c>
      <c r="H10" s="46">
        <f t="shared" si="1"/>
        <v>74.54545454545455</v>
      </c>
      <c r="I10" s="44">
        <v>13</v>
      </c>
      <c r="J10" s="45">
        <v>3</v>
      </c>
      <c r="K10" s="47">
        <f>J10/I10*100</f>
        <v>23.076923076923077</v>
      </c>
      <c r="L10" s="44">
        <v>0</v>
      </c>
      <c r="M10" s="45"/>
      <c r="N10" s="47" t="e">
        <f t="shared" si="2"/>
        <v>#DIV/0!</v>
      </c>
      <c r="O10" s="44">
        <v>100</v>
      </c>
      <c r="P10" s="45"/>
      <c r="Q10" s="47">
        <f t="shared" si="3"/>
        <v>0</v>
      </c>
      <c r="R10" s="48">
        <v>1088</v>
      </c>
      <c r="S10" s="45">
        <v>981</v>
      </c>
      <c r="T10" s="49">
        <f t="shared" si="4"/>
        <v>90.16544117647058</v>
      </c>
      <c r="U10" s="50">
        <v>241</v>
      </c>
      <c r="V10" s="50">
        <v>309</v>
      </c>
      <c r="W10" s="51">
        <f t="shared" si="5"/>
        <v>128.21576763485479</v>
      </c>
      <c r="X10" s="44">
        <v>29</v>
      </c>
      <c r="Y10" s="45">
        <v>32</v>
      </c>
      <c r="Z10" s="49">
        <f t="shared" si="6"/>
        <v>110.34482758620689</v>
      </c>
      <c r="AA10" s="44">
        <v>48</v>
      </c>
      <c r="AB10" s="45">
        <v>22</v>
      </c>
      <c r="AC10" s="52">
        <f t="shared" si="7"/>
        <v>45.83333333333333</v>
      </c>
      <c r="AD10" s="44">
        <v>0</v>
      </c>
      <c r="AE10" s="45"/>
      <c r="AF10" s="52"/>
      <c r="AG10" s="53">
        <v>19</v>
      </c>
      <c r="AH10" s="54">
        <f>'[1]较大事故'!C4</f>
        <v>19</v>
      </c>
      <c r="AI10" s="49">
        <f aca="true" t="shared" si="12" ref="AI10:AI40">ROUND(AH10/AG10*100,1)</f>
        <v>100</v>
      </c>
      <c r="AJ10" s="53">
        <v>0</v>
      </c>
      <c r="AK10" s="37">
        <f t="shared" si="8"/>
        <v>0</v>
      </c>
      <c r="AL10" s="55"/>
      <c r="AM10" s="56"/>
      <c r="AN10" s="53">
        <v>0</v>
      </c>
      <c r="AO10" s="42"/>
      <c r="AP10" s="57"/>
      <c r="AQ10" s="53">
        <v>0</v>
      </c>
      <c r="AR10" s="53">
        <f t="shared" si="9"/>
        <v>0</v>
      </c>
      <c r="AS10" s="58"/>
      <c r="AT10" s="56"/>
    </row>
    <row r="11" spans="1:46" ht="18" customHeight="1" thickBot="1">
      <c r="A11" s="59" t="s">
        <v>32</v>
      </c>
      <c r="B11" s="60">
        <v>1240</v>
      </c>
      <c r="C11" s="41">
        <f t="shared" si="10"/>
        <v>1072</v>
      </c>
      <c r="D11" s="41">
        <f t="shared" si="11"/>
        <v>27</v>
      </c>
      <c r="E11" s="43">
        <f t="shared" si="0"/>
        <v>86.5</v>
      </c>
      <c r="F11" s="61">
        <v>89</v>
      </c>
      <c r="G11" s="62">
        <v>89</v>
      </c>
      <c r="H11" s="43">
        <f t="shared" si="1"/>
        <v>100</v>
      </c>
      <c r="I11" s="61"/>
      <c r="J11" s="62"/>
      <c r="K11" s="47"/>
      <c r="L11" s="61">
        <v>0</v>
      </c>
      <c r="M11" s="62"/>
      <c r="N11" s="47" t="e">
        <f t="shared" si="2"/>
        <v>#DIV/0!</v>
      </c>
      <c r="O11" s="61">
        <v>30</v>
      </c>
      <c r="P11" s="62"/>
      <c r="Q11" s="47">
        <f t="shared" si="3"/>
        <v>0</v>
      </c>
      <c r="R11" s="63">
        <v>1093</v>
      </c>
      <c r="S11" s="62">
        <v>945</v>
      </c>
      <c r="T11" s="51">
        <f t="shared" si="4"/>
        <v>86.45928636779506</v>
      </c>
      <c r="U11" s="54">
        <v>371</v>
      </c>
      <c r="V11" s="54">
        <v>327</v>
      </c>
      <c r="W11" s="51">
        <f t="shared" si="5"/>
        <v>88.14016172506739</v>
      </c>
      <c r="X11" s="61">
        <v>25</v>
      </c>
      <c r="Y11" s="62">
        <v>14</v>
      </c>
      <c r="Z11" s="51">
        <f t="shared" si="6"/>
        <v>56.00000000000001</v>
      </c>
      <c r="AA11" s="61">
        <v>25</v>
      </c>
      <c r="AB11" s="62">
        <v>19</v>
      </c>
      <c r="AC11" s="56">
        <f t="shared" si="7"/>
        <v>76</v>
      </c>
      <c r="AD11" s="61">
        <v>8</v>
      </c>
      <c r="AE11" s="62">
        <v>5</v>
      </c>
      <c r="AF11" s="56">
        <f aca="true" t="shared" si="13" ref="AF11:AF27">AE11/AD11*100</f>
        <v>62.5</v>
      </c>
      <c r="AG11" s="64">
        <v>23</v>
      </c>
      <c r="AH11" s="54">
        <f>'[1]较大事故'!C5</f>
        <v>28</v>
      </c>
      <c r="AI11" s="49">
        <f t="shared" si="12"/>
        <v>121.7</v>
      </c>
      <c r="AJ11" s="64"/>
      <c r="AK11" s="37">
        <f t="shared" si="8"/>
        <v>5</v>
      </c>
      <c r="AL11" s="42"/>
      <c r="AM11" s="56"/>
      <c r="AN11" s="64">
        <v>0</v>
      </c>
      <c r="AO11" s="65">
        <v>1</v>
      </c>
      <c r="AP11" s="51"/>
      <c r="AQ11" s="64"/>
      <c r="AR11" s="64">
        <f t="shared" si="9"/>
        <v>1</v>
      </c>
      <c r="AS11" s="42"/>
      <c r="AT11" s="56"/>
    </row>
    <row r="12" spans="1:46" ht="18" customHeight="1" thickBot="1">
      <c r="A12" s="59" t="s">
        <v>33</v>
      </c>
      <c r="B12" s="60">
        <v>3430</v>
      </c>
      <c r="C12" s="41">
        <f t="shared" si="10"/>
        <v>3211</v>
      </c>
      <c r="D12" s="41">
        <f t="shared" si="11"/>
        <v>8</v>
      </c>
      <c r="E12" s="43">
        <f t="shared" si="0"/>
        <v>93.6</v>
      </c>
      <c r="F12" s="61">
        <v>373</v>
      </c>
      <c r="G12" s="62">
        <v>322</v>
      </c>
      <c r="H12" s="43">
        <f t="shared" si="1"/>
        <v>86.32707774798928</v>
      </c>
      <c r="I12" s="61">
        <v>84</v>
      </c>
      <c r="J12" s="62">
        <v>68</v>
      </c>
      <c r="K12" s="47">
        <f aca="true" t="shared" si="14" ref="K12:K17">J12/I12*100</f>
        <v>80.95238095238095</v>
      </c>
      <c r="L12" s="61">
        <v>75</v>
      </c>
      <c r="M12" s="62"/>
      <c r="N12" s="47">
        <f t="shared" si="2"/>
        <v>0</v>
      </c>
      <c r="O12" s="61">
        <v>61</v>
      </c>
      <c r="P12" s="62"/>
      <c r="Q12" s="47">
        <f t="shared" si="3"/>
        <v>0</v>
      </c>
      <c r="R12" s="63">
        <v>2930</v>
      </c>
      <c r="S12" s="62">
        <v>2766</v>
      </c>
      <c r="T12" s="51">
        <f t="shared" si="4"/>
        <v>94.40273037542663</v>
      </c>
      <c r="U12" s="54">
        <v>1089</v>
      </c>
      <c r="V12" s="54">
        <v>1237</v>
      </c>
      <c r="W12" s="51">
        <f t="shared" si="5"/>
        <v>113.59044995408631</v>
      </c>
      <c r="X12" s="61">
        <v>28</v>
      </c>
      <c r="Y12" s="62">
        <v>29</v>
      </c>
      <c r="Z12" s="51">
        <f t="shared" si="6"/>
        <v>103.57142857142858</v>
      </c>
      <c r="AA12" s="61">
        <v>91</v>
      </c>
      <c r="AB12" s="62">
        <v>90</v>
      </c>
      <c r="AC12" s="56">
        <f t="shared" si="7"/>
        <v>98.9010989010989</v>
      </c>
      <c r="AD12" s="61">
        <v>8</v>
      </c>
      <c r="AE12" s="62">
        <v>4</v>
      </c>
      <c r="AF12" s="56">
        <f t="shared" si="13"/>
        <v>50</v>
      </c>
      <c r="AG12" s="64">
        <v>45</v>
      </c>
      <c r="AH12" s="54">
        <f>'[1]较大事故'!C6</f>
        <v>43</v>
      </c>
      <c r="AI12" s="49">
        <f t="shared" si="12"/>
        <v>95.6</v>
      </c>
      <c r="AJ12" s="64">
        <v>3</v>
      </c>
      <c r="AK12" s="37">
        <f t="shared" si="8"/>
        <v>-2</v>
      </c>
      <c r="AL12" s="42">
        <v>2</v>
      </c>
      <c r="AM12" s="56">
        <f>AL12/AJ12*100</f>
        <v>66.66666666666666</v>
      </c>
      <c r="AN12" s="64">
        <v>3</v>
      </c>
      <c r="AO12" s="42">
        <v>3</v>
      </c>
      <c r="AP12" s="51">
        <f>AO12/AN12*100</f>
        <v>100</v>
      </c>
      <c r="AQ12" s="64">
        <v>1</v>
      </c>
      <c r="AR12" s="64">
        <f t="shared" si="9"/>
        <v>0</v>
      </c>
      <c r="AS12" s="42"/>
      <c r="AT12" s="56"/>
    </row>
    <row r="13" spans="1:46" ht="18" customHeight="1" thickBot="1">
      <c r="A13" s="59" t="s">
        <v>34</v>
      </c>
      <c r="B13" s="60">
        <v>3430</v>
      </c>
      <c r="C13" s="41">
        <f t="shared" si="10"/>
        <v>3140</v>
      </c>
      <c r="D13" s="41">
        <f t="shared" si="11"/>
        <v>9</v>
      </c>
      <c r="E13" s="43">
        <f t="shared" si="0"/>
        <v>91.5</v>
      </c>
      <c r="F13" s="61">
        <v>548</v>
      </c>
      <c r="G13" s="62">
        <v>337</v>
      </c>
      <c r="H13" s="43">
        <f t="shared" si="1"/>
        <v>61.496350364963504</v>
      </c>
      <c r="I13" s="61">
        <v>308</v>
      </c>
      <c r="J13" s="62">
        <v>206</v>
      </c>
      <c r="K13" s="47">
        <f t="shared" si="14"/>
        <v>66.88311688311688</v>
      </c>
      <c r="L13" s="61">
        <v>83.77</v>
      </c>
      <c r="M13" s="62"/>
      <c r="N13" s="47">
        <f t="shared" si="2"/>
        <v>0</v>
      </c>
      <c r="O13" s="61">
        <v>28</v>
      </c>
      <c r="P13" s="62"/>
      <c r="Q13" s="47">
        <f t="shared" si="3"/>
        <v>0</v>
      </c>
      <c r="R13" s="63">
        <v>2800</v>
      </c>
      <c r="S13" s="62">
        <v>2773</v>
      </c>
      <c r="T13" s="51">
        <f t="shared" si="4"/>
        <v>99.03571428571428</v>
      </c>
      <c r="U13" s="54">
        <v>1397</v>
      </c>
      <c r="V13" s="54">
        <v>1477</v>
      </c>
      <c r="W13" s="51">
        <f t="shared" si="5"/>
        <v>105.72655690765926</v>
      </c>
      <c r="X13" s="61">
        <v>50</v>
      </c>
      <c r="Y13" s="62">
        <v>6</v>
      </c>
      <c r="Z13" s="51">
        <f t="shared" si="6"/>
        <v>12</v>
      </c>
      <c r="AA13" s="61">
        <v>28</v>
      </c>
      <c r="AB13" s="62">
        <v>23</v>
      </c>
      <c r="AC13" s="56">
        <f t="shared" si="7"/>
        <v>82.14285714285714</v>
      </c>
      <c r="AD13" s="61">
        <v>4</v>
      </c>
      <c r="AE13" s="62">
        <v>1</v>
      </c>
      <c r="AF13" s="56">
        <f t="shared" si="13"/>
        <v>25</v>
      </c>
      <c r="AG13" s="64">
        <v>83</v>
      </c>
      <c r="AH13" s="54">
        <f>'[1]较大事故'!C7</f>
        <v>71</v>
      </c>
      <c r="AI13" s="49">
        <f t="shared" si="12"/>
        <v>85.5</v>
      </c>
      <c r="AJ13" s="64">
        <v>15</v>
      </c>
      <c r="AK13" s="37">
        <f t="shared" si="8"/>
        <v>-12</v>
      </c>
      <c r="AL13" s="42">
        <v>7</v>
      </c>
      <c r="AM13" s="56">
        <f>AL13/AJ13*100</f>
        <v>46.666666666666664</v>
      </c>
      <c r="AN13" s="64">
        <v>8</v>
      </c>
      <c r="AO13" s="42">
        <v>5</v>
      </c>
      <c r="AP13" s="51">
        <f>AO13/AN13*100</f>
        <v>62.5</v>
      </c>
      <c r="AQ13" s="64">
        <v>4</v>
      </c>
      <c r="AR13" s="64">
        <f t="shared" si="9"/>
        <v>-3</v>
      </c>
      <c r="AS13" s="42">
        <v>3</v>
      </c>
      <c r="AT13" s="56">
        <f>AS13/AQ13*100</f>
        <v>75</v>
      </c>
    </row>
    <row r="14" spans="1:46" ht="18" customHeight="1" thickBot="1">
      <c r="A14" s="59" t="s">
        <v>35</v>
      </c>
      <c r="B14" s="60">
        <v>2020</v>
      </c>
      <c r="C14" s="41">
        <f t="shared" si="10"/>
        <v>1852</v>
      </c>
      <c r="D14" s="41">
        <f t="shared" si="11"/>
        <v>21</v>
      </c>
      <c r="E14" s="43">
        <f t="shared" si="0"/>
        <v>91.7</v>
      </c>
      <c r="F14" s="61">
        <v>311</v>
      </c>
      <c r="G14" s="62">
        <v>301</v>
      </c>
      <c r="H14" s="43">
        <f t="shared" si="1"/>
        <v>96.78456591639872</v>
      </c>
      <c r="I14" s="61">
        <v>50</v>
      </c>
      <c r="J14" s="62">
        <v>33</v>
      </c>
      <c r="K14" s="47">
        <f t="shared" si="14"/>
        <v>66</v>
      </c>
      <c r="L14" s="61">
        <v>80</v>
      </c>
      <c r="M14" s="62"/>
      <c r="N14" s="47">
        <f t="shared" si="2"/>
        <v>0</v>
      </c>
      <c r="O14" s="61">
        <v>54</v>
      </c>
      <c r="P14" s="62"/>
      <c r="Q14" s="47">
        <f t="shared" si="3"/>
        <v>0</v>
      </c>
      <c r="R14" s="63">
        <v>1579</v>
      </c>
      <c r="S14" s="62">
        <v>1440</v>
      </c>
      <c r="T14" s="51">
        <f t="shared" si="4"/>
        <v>91.19696010132996</v>
      </c>
      <c r="U14" s="54">
        <v>593</v>
      </c>
      <c r="V14" s="54">
        <v>645</v>
      </c>
      <c r="W14" s="51">
        <f t="shared" si="5"/>
        <v>108.7689713322091</v>
      </c>
      <c r="X14" s="61">
        <v>46</v>
      </c>
      <c r="Y14" s="62">
        <v>35</v>
      </c>
      <c r="Z14" s="66">
        <f t="shared" si="6"/>
        <v>76.08695652173914</v>
      </c>
      <c r="AA14" s="61">
        <v>66</v>
      </c>
      <c r="AB14" s="62">
        <v>62</v>
      </c>
      <c r="AC14" s="56">
        <f t="shared" si="7"/>
        <v>93.93939393939394</v>
      </c>
      <c r="AD14" s="61">
        <v>18</v>
      </c>
      <c r="AE14" s="62">
        <v>14</v>
      </c>
      <c r="AF14" s="56">
        <f t="shared" si="13"/>
        <v>77.77777777777779</v>
      </c>
      <c r="AG14" s="64">
        <v>50</v>
      </c>
      <c r="AH14" s="54">
        <f>'[1]较大事故'!C8</f>
        <v>69</v>
      </c>
      <c r="AI14" s="49">
        <f t="shared" si="12"/>
        <v>138</v>
      </c>
      <c r="AJ14" s="64">
        <v>0</v>
      </c>
      <c r="AK14" s="37">
        <f t="shared" si="8"/>
        <v>19</v>
      </c>
      <c r="AL14" s="65">
        <v>3</v>
      </c>
      <c r="AM14" s="56"/>
      <c r="AN14" s="64">
        <v>1</v>
      </c>
      <c r="AO14" s="42"/>
      <c r="AP14" s="51"/>
      <c r="AQ14" s="64">
        <v>0</v>
      </c>
      <c r="AR14" s="64">
        <f t="shared" si="9"/>
        <v>-1</v>
      </c>
      <c r="AS14" s="42"/>
      <c r="AT14" s="56"/>
    </row>
    <row r="15" spans="1:46" ht="18" customHeight="1" thickBot="1">
      <c r="A15" s="59" t="s">
        <v>36</v>
      </c>
      <c r="B15" s="60">
        <v>2980</v>
      </c>
      <c r="C15" s="41">
        <f t="shared" si="10"/>
        <v>2783</v>
      </c>
      <c r="D15" s="41">
        <f t="shared" si="11"/>
        <v>12</v>
      </c>
      <c r="E15" s="43">
        <f t="shared" si="0"/>
        <v>93.4</v>
      </c>
      <c r="F15" s="61">
        <v>554</v>
      </c>
      <c r="G15" s="62">
        <v>470</v>
      </c>
      <c r="H15" s="43">
        <f t="shared" si="1"/>
        <v>84.83754512635379</v>
      </c>
      <c r="I15" s="61">
        <v>125</v>
      </c>
      <c r="J15" s="62">
        <v>66</v>
      </c>
      <c r="K15" s="47">
        <f t="shared" si="14"/>
        <v>52.800000000000004</v>
      </c>
      <c r="L15" s="61">
        <v>115</v>
      </c>
      <c r="M15" s="62"/>
      <c r="N15" s="47">
        <f t="shared" si="2"/>
        <v>0</v>
      </c>
      <c r="O15" s="61">
        <v>110</v>
      </c>
      <c r="P15" s="62"/>
      <c r="Q15" s="47">
        <f t="shared" si="3"/>
        <v>0</v>
      </c>
      <c r="R15" s="63">
        <v>2235</v>
      </c>
      <c r="S15" s="62">
        <v>2156</v>
      </c>
      <c r="T15" s="51">
        <f t="shared" si="4"/>
        <v>96.46532438478748</v>
      </c>
      <c r="U15" s="54">
        <v>841</v>
      </c>
      <c r="V15" s="54">
        <v>970</v>
      </c>
      <c r="W15" s="51">
        <f t="shared" si="5"/>
        <v>115.33888228299642</v>
      </c>
      <c r="X15" s="61">
        <v>41</v>
      </c>
      <c r="Y15" s="62">
        <v>13</v>
      </c>
      <c r="Z15" s="66">
        <f t="shared" si="6"/>
        <v>31.70731707317073</v>
      </c>
      <c r="AA15" s="61">
        <v>138</v>
      </c>
      <c r="AB15" s="62">
        <v>101</v>
      </c>
      <c r="AC15" s="56">
        <f t="shared" si="7"/>
        <v>73.18840579710145</v>
      </c>
      <c r="AD15" s="61">
        <v>12</v>
      </c>
      <c r="AE15" s="62">
        <v>43</v>
      </c>
      <c r="AF15" s="56">
        <f t="shared" si="13"/>
        <v>358.33333333333337</v>
      </c>
      <c r="AG15" s="64">
        <v>26</v>
      </c>
      <c r="AH15" s="54">
        <f>'[1]较大事故'!C9</f>
        <v>28</v>
      </c>
      <c r="AI15" s="49">
        <f t="shared" si="12"/>
        <v>107.7</v>
      </c>
      <c r="AJ15" s="64">
        <v>4</v>
      </c>
      <c r="AK15" s="37">
        <f t="shared" si="8"/>
        <v>2</v>
      </c>
      <c r="AL15" s="42">
        <v>2</v>
      </c>
      <c r="AM15" s="56">
        <f>AL15/AJ15*100</f>
        <v>50</v>
      </c>
      <c r="AN15" s="64">
        <v>5</v>
      </c>
      <c r="AO15" s="42">
        <v>2</v>
      </c>
      <c r="AP15" s="51">
        <f>AO15/AN15*100</f>
        <v>40</v>
      </c>
      <c r="AQ15" s="64">
        <v>3</v>
      </c>
      <c r="AR15" s="64">
        <f t="shared" si="9"/>
        <v>-3</v>
      </c>
      <c r="AS15" s="42">
        <v>1</v>
      </c>
      <c r="AT15" s="56">
        <f>AS15/AQ15*100</f>
        <v>33.33333333333333</v>
      </c>
    </row>
    <row r="16" spans="1:46" ht="18" customHeight="1" thickBot="1">
      <c r="A16" s="59" t="s">
        <v>37</v>
      </c>
      <c r="B16" s="60">
        <v>2020</v>
      </c>
      <c r="C16" s="41">
        <f t="shared" si="10"/>
        <v>1825</v>
      </c>
      <c r="D16" s="41">
        <f t="shared" si="11"/>
        <v>22</v>
      </c>
      <c r="E16" s="43">
        <f t="shared" si="0"/>
        <v>90.3</v>
      </c>
      <c r="F16" s="61">
        <v>246</v>
      </c>
      <c r="G16" s="62">
        <v>241</v>
      </c>
      <c r="H16" s="43">
        <f t="shared" si="1"/>
        <v>97.96747967479675</v>
      </c>
      <c r="I16" s="61">
        <v>95</v>
      </c>
      <c r="J16" s="62">
        <v>70</v>
      </c>
      <c r="K16" s="47">
        <f t="shared" si="14"/>
        <v>73.68421052631578</v>
      </c>
      <c r="L16" s="61">
        <v>35</v>
      </c>
      <c r="M16" s="62"/>
      <c r="N16" s="47">
        <f t="shared" si="2"/>
        <v>0</v>
      </c>
      <c r="O16" s="61">
        <v>36</v>
      </c>
      <c r="P16" s="62"/>
      <c r="Q16" s="47">
        <f t="shared" si="3"/>
        <v>0</v>
      </c>
      <c r="R16" s="63">
        <v>1659</v>
      </c>
      <c r="S16" s="62">
        <v>1483</v>
      </c>
      <c r="T16" s="51">
        <f t="shared" si="4"/>
        <v>89.3911995177818</v>
      </c>
      <c r="U16" s="54">
        <v>567</v>
      </c>
      <c r="V16" s="54">
        <v>558</v>
      </c>
      <c r="W16" s="51">
        <f t="shared" si="5"/>
        <v>98.4126984126984</v>
      </c>
      <c r="X16" s="61">
        <v>23</v>
      </c>
      <c r="Y16" s="62">
        <v>40</v>
      </c>
      <c r="Z16" s="51">
        <f t="shared" si="6"/>
        <v>173.91304347826087</v>
      </c>
      <c r="AA16" s="61">
        <v>89</v>
      </c>
      <c r="AB16" s="62">
        <v>60</v>
      </c>
      <c r="AC16" s="56">
        <f t="shared" si="7"/>
        <v>67.41573033707866</v>
      </c>
      <c r="AD16" s="61">
        <v>3</v>
      </c>
      <c r="AE16" s="62">
        <v>1</v>
      </c>
      <c r="AF16" s="56">
        <f t="shared" si="13"/>
        <v>33.33333333333333</v>
      </c>
      <c r="AG16" s="64">
        <v>38</v>
      </c>
      <c r="AH16" s="54">
        <f>'[1]较大事故'!C10</f>
        <v>44</v>
      </c>
      <c r="AI16" s="49">
        <f t="shared" si="12"/>
        <v>115.8</v>
      </c>
      <c r="AJ16" s="64">
        <v>2</v>
      </c>
      <c r="AK16" s="37">
        <f t="shared" si="8"/>
        <v>6</v>
      </c>
      <c r="AL16" s="42">
        <v>1</v>
      </c>
      <c r="AM16" s="56">
        <f>AL16/AJ16*100</f>
        <v>50</v>
      </c>
      <c r="AN16" s="64">
        <v>1</v>
      </c>
      <c r="AO16" s="42">
        <v>2</v>
      </c>
      <c r="AP16" s="51">
        <f>AO16/AN16*100</f>
        <v>200</v>
      </c>
      <c r="AQ16" s="64">
        <v>1</v>
      </c>
      <c r="AR16" s="64">
        <f t="shared" si="9"/>
        <v>1</v>
      </c>
      <c r="AS16" s="42">
        <v>1</v>
      </c>
      <c r="AT16" s="56">
        <f>AS16/AQ16*100</f>
        <v>100</v>
      </c>
    </row>
    <row r="17" spans="1:46" ht="18" customHeight="1" thickBot="1">
      <c r="A17" s="59" t="s">
        <v>0</v>
      </c>
      <c r="B17" s="60">
        <v>2140</v>
      </c>
      <c r="C17" s="41">
        <f t="shared" si="10"/>
        <v>1891</v>
      </c>
      <c r="D17" s="41">
        <f t="shared" si="11"/>
        <v>20</v>
      </c>
      <c r="E17" s="43">
        <f t="shared" si="0"/>
        <v>88.4</v>
      </c>
      <c r="F17" s="61">
        <v>331</v>
      </c>
      <c r="G17" s="62">
        <v>362</v>
      </c>
      <c r="H17" s="43">
        <f t="shared" si="1"/>
        <v>109.3655589123867</v>
      </c>
      <c r="I17" s="61">
        <v>165</v>
      </c>
      <c r="J17" s="62">
        <v>210</v>
      </c>
      <c r="K17" s="47">
        <f t="shared" si="14"/>
        <v>127.27272727272727</v>
      </c>
      <c r="L17" s="61">
        <v>26.64</v>
      </c>
      <c r="M17" s="62"/>
      <c r="N17" s="47">
        <f t="shared" si="2"/>
        <v>0</v>
      </c>
      <c r="O17" s="61">
        <v>59</v>
      </c>
      <c r="P17" s="62"/>
      <c r="Q17" s="47">
        <f t="shared" si="3"/>
        <v>0</v>
      </c>
      <c r="R17" s="63">
        <v>1678</v>
      </c>
      <c r="S17" s="62">
        <v>1419</v>
      </c>
      <c r="T17" s="51">
        <f t="shared" si="4"/>
        <v>84.56495828367103</v>
      </c>
      <c r="U17" s="54">
        <v>599</v>
      </c>
      <c r="V17" s="54">
        <v>609</v>
      </c>
      <c r="W17" s="51">
        <f t="shared" si="5"/>
        <v>101.669449081803</v>
      </c>
      <c r="X17" s="61">
        <v>28</v>
      </c>
      <c r="Y17" s="62">
        <v>24</v>
      </c>
      <c r="Z17" s="51">
        <f t="shared" si="6"/>
        <v>85.71428571428571</v>
      </c>
      <c r="AA17" s="61">
        <v>100</v>
      </c>
      <c r="AB17" s="62">
        <v>84</v>
      </c>
      <c r="AC17" s="56">
        <f t="shared" si="7"/>
        <v>84</v>
      </c>
      <c r="AD17" s="61">
        <v>3</v>
      </c>
      <c r="AE17" s="62">
        <v>2</v>
      </c>
      <c r="AF17" s="56">
        <f t="shared" si="13"/>
        <v>66.66666666666666</v>
      </c>
      <c r="AG17" s="64">
        <v>47</v>
      </c>
      <c r="AH17" s="54">
        <f>'[1]较大事故'!C11</f>
        <v>49</v>
      </c>
      <c r="AI17" s="49">
        <f t="shared" si="12"/>
        <v>104.3</v>
      </c>
      <c r="AJ17" s="64">
        <v>4</v>
      </c>
      <c r="AK17" s="37">
        <f t="shared" si="8"/>
        <v>2</v>
      </c>
      <c r="AL17" s="42">
        <v>3</v>
      </c>
      <c r="AM17" s="56">
        <f>AL17/AJ17*100</f>
        <v>75</v>
      </c>
      <c r="AN17" s="64">
        <v>5</v>
      </c>
      <c r="AO17" s="42">
        <v>4</v>
      </c>
      <c r="AP17" s="51">
        <f>AO17/AN17*100</f>
        <v>80</v>
      </c>
      <c r="AQ17" s="64">
        <v>4</v>
      </c>
      <c r="AR17" s="64">
        <f t="shared" si="9"/>
        <v>-1</v>
      </c>
      <c r="AS17" s="42">
        <v>2</v>
      </c>
      <c r="AT17" s="56">
        <f>AS17/AQ17*100</f>
        <v>50</v>
      </c>
    </row>
    <row r="18" spans="1:46" ht="18" customHeight="1" thickBot="1">
      <c r="A18" s="59" t="s">
        <v>38</v>
      </c>
      <c r="B18" s="60">
        <v>1510</v>
      </c>
      <c r="C18" s="41">
        <f t="shared" si="10"/>
        <v>1479</v>
      </c>
      <c r="D18" s="41">
        <f t="shared" si="11"/>
        <v>25</v>
      </c>
      <c r="E18" s="43">
        <f t="shared" si="0"/>
        <v>97.9</v>
      </c>
      <c r="F18" s="61">
        <v>371</v>
      </c>
      <c r="G18" s="62">
        <v>368</v>
      </c>
      <c r="H18" s="43">
        <f t="shared" si="1"/>
        <v>99.19137466307278</v>
      </c>
      <c r="I18" s="61"/>
      <c r="J18" s="62"/>
      <c r="K18" s="47"/>
      <c r="L18" s="61"/>
      <c r="M18" s="62"/>
      <c r="N18" s="47"/>
      <c r="O18" s="61">
        <v>111</v>
      </c>
      <c r="P18" s="62"/>
      <c r="Q18" s="47">
        <f t="shared" si="3"/>
        <v>0</v>
      </c>
      <c r="R18" s="63">
        <v>1088</v>
      </c>
      <c r="S18" s="62">
        <v>1042</v>
      </c>
      <c r="T18" s="51">
        <f t="shared" si="4"/>
        <v>95.77205882352942</v>
      </c>
      <c r="U18" s="54">
        <v>460</v>
      </c>
      <c r="V18" s="54">
        <v>450</v>
      </c>
      <c r="W18" s="51">
        <f t="shared" si="5"/>
        <v>97.82608695652173</v>
      </c>
      <c r="X18" s="61">
        <v>45</v>
      </c>
      <c r="Y18" s="62">
        <v>59</v>
      </c>
      <c r="Z18" s="51">
        <f t="shared" si="6"/>
        <v>131.11111111111111</v>
      </c>
      <c r="AA18" s="61">
        <v>5</v>
      </c>
      <c r="AB18" s="62">
        <v>9</v>
      </c>
      <c r="AC18" s="56">
        <f t="shared" si="7"/>
        <v>180</v>
      </c>
      <c r="AD18" s="61">
        <v>1</v>
      </c>
      <c r="AE18" s="62">
        <v>1</v>
      </c>
      <c r="AF18" s="56">
        <f t="shared" si="13"/>
        <v>100</v>
      </c>
      <c r="AG18" s="64">
        <v>10</v>
      </c>
      <c r="AH18" s="54">
        <f>'[1]较大事故'!C12</f>
        <v>15</v>
      </c>
      <c r="AI18" s="49">
        <f t="shared" si="12"/>
        <v>150</v>
      </c>
      <c r="AJ18" s="64"/>
      <c r="AK18" s="37">
        <f t="shared" si="8"/>
        <v>5</v>
      </c>
      <c r="AL18" s="42"/>
      <c r="AM18" s="56"/>
      <c r="AN18" s="64">
        <v>1</v>
      </c>
      <c r="AO18" s="42"/>
      <c r="AP18" s="57"/>
      <c r="AQ18" s="64"/>
      <c r="AR18" s="64">
        <f t="shared" si="9"/>
        <v>-1</v>
      </c>
      <c r="AS18" s="42"/>
      <c r="AT18" s="56"/>
    </row>
    <row r="19" spans="1:46" ht="18" customHeight="1" thickBot="1">
      <c r="A19" s="59" t="s">
        <v>39</v>
      </c>
      <c r="B19" s="60">
        <v>5820</v>
      </c>
      <c r="C19" s="41">
        <f t="shared" si="10"/>
        <v>5743</v>
      </c>
      <c r="D19" s="41">
        <f t="shared" si="11"/>
        <v>3</v>
      </c>
      <c r="E19" s="43">
        <f t="shared" si="0"/>
        <v>98.7</v>
      </c>
      <c r="F19" s="61">
        <v>430</v>
      </c>
      <c r="G19" s="62">
        <v>429</v>
      </c>
      <c r="H19" s="43">
        <f t="shared" si="1"/>
        <v>99.76744186046511</v>
      </c>
      <c r="I19" s="61">
        <v>8</v>
      </c>
      <c r="J19" s="62">
        <v>8</v>
      </c>
      <c r="K19" s="47">
        <f>J19/I19*100</f>
        <v>100</v>
      </c>
      <c r="L19" s="61">
        <v>23</v>
      </c>
      <c r="M19" s="62"/>
      <c r="N19" s="47">
        <f aca="true" t="shared" si="15" ref="N19:N41">M19/L19*100</f>
        <v>0</v>
      </c>
      <c r="O19" s="61">
        <v>135</v>
      </c>
      <c r="P19" s="62"/>
      <c r="Q19" s="47">
        <f t="shared" si="3"/>
        <v>0</v>
      </c>
      <c r="R19" s="63">
        <v>5257</v>
      </c>
      <c r="S19" s="62">
        <v>5202</v>
      </c>
      <c r="T19" s="51">
        <f t="shared" si="4"/>
        <v>98.95377591782385</v>
      </c>
      <c r="U19" s="54">
        <v>1962</v>
      </c>
      <c r="V19" s="54">
        <v>2131</v>
      </c>
      <c r="W19" s="51">
        <f t="shared" si="5"/>
        <v>108.61365953109072</v>
      </c>
      <c r="X19" s="61">
        <v>58</v>
      </c>
      <c r="Y19" s="62">
        <v>63</v>
      </c>
      <c r="Z19" s="51">
        <f t="shared" si="6"/>
        <v>108.62068965517241</v>
      </c>
      <c r="AA19" s="61">
        <v>34</v>
      </c>
      <c r="AB19" s="62">
        <v>10</v>
      </c>
      <c r="AC19" s="56">
        <f t="shared" si="7"/>
        <v>29.411764705882355</v>
      </c>
      <c r="AD19" s="61">
        <v>41</v>
      </c>
      <c r="AE19" s="62">
        <v>39</v>
      </c>
      <c r="AF19" s="56">
        <f t="shared" si="13"/>
        <v>95.1219512195122</v>
      </c>
      <c r="AG19" s="64">
        <v>49</v>
      </c>
      <c r="AH19" s="54">
        <f>'[1]较大事故'!C13</f>
        <v>57</v>
      </c>
      <c r="AI19" s="49">
        <f t="shared" si="12"/>
        <v>116.3</v>
      </c>
      <c r="AJ19" s="64">
        <v>0</v>
      </c>
      <c r="AK19" s="37">
        <f t="shared" si="8"/>
        <v>8</v>
      </c>
      <c r="AL19" s="42"/>
      <c r="AM19" s="56"/>
      <c r="AN19" s="64">
        <v>2</v>
      </c>
      <c r="AO19" s="42">
        <v>2</v>
      </c>
      <c r="AP19" s="51">
        <f aca="true" t="shared" si="16" ref="AP19:AP25">AO19/AN19*100</f>
        <v>100</v>
      </c>
      <c r="AQ19" s="64">
        <v>0</v>
      </c>
      <c r="AR19" s="64">
        <f t="shared" si="9"/>
        <v>0</v>
      </c>
      <c r="AS19" s="42"/>
      <c r="AT19" s="56"/>
    </row>
    <row r="20" spans="1:46" ht="18" customHeight="1" thickBot="1">
      <c r="A20" s="59" t="s">
        <v>40</v>
      </c>
      <c r="B20" s="60">
        <v>6640</v>
      </c>
      <c r="C20" s="41">
        <f t="shared" si="10"/>
        <v>6507</v>
      </c>
      <c r="D20" s="41">
        <f t="shared" si="11"/>
        <v>2</v>
      </c>
      <c r="E20" s="43">
        <f t="shared" si="0"/>
        <v>98</v>
      </c>
      <c r="F20" s="61">
        <v>725</v>
      </c>
      <c r="G20" s="62">
        <v>720</v>
      </c>
      <c r="H20" s="43">
        <f t="shared" si="1"/>
        <v>99.3103448275862</v>
      </c>
      <c r="I20" s="61">
        <v>0</v>
      </c>
      <c r="J20" s="62"/>
      <c r="K20" s="47"/>
      <c r="L20" s="61">
        <v>86</v>
      </c>
      <c r="M20" s="62"/>
      <c r="N20" s="47">
        <f t="shared" si="15"/>
        <v>0</v>
      </c>
      <c r="O20" s="61">
        <v>188</v>
      </c>
      <c r="P20" s="62"/>
      <c r="Q20" s="47">
        <f t="shared" si="3"/>
        <v>0</v>
      </c>
      <c r="R20" s="63">
        <v>5790</v>
      </c>
      <c r="S20" s="62">
        <v>5689</v>
      </c>
      <c r="T20" s="51">
        <f t="shared" si="4"/>
        <v>98.25561312607944</v>
      </c>
      <c r="U20" s="54">
        <v>2275</v>
      </c>
      <c r="V20" s="54">
        <v>2353</v>
      </c>
      <c r="W20" s="51">
        <f t="shared" si="5"/>
        <v>103.42857142857143</v>
      </c>
      <c r="X20" s="61">
        <v>85</v>
      </c>
      <c r="Y20" s="62">
        <v>76</v>
      </c>
      <c r="Z20" s="51">
        <f t="shared" si="6"/>
        <v>89.41176470588236</v>
      </c>
      <c r="AA20" s="61">
        <v>10</v>
      </c>
      <c r="AB20" s="62">
        <v>9</v>
      </c>
      <c r="AC20" s="56">
        <f t="shared" si="7"/>
        <v>90</v>
      </c>
      <c r="AD20" s="61">
        <v>30</v>
      </c>
      <c r="AE20" s="62">
        <v>13</v>
      </c>
      <c r="AF20" s="56">
        <f t="shared" si="13"/>
        <v>43.333333333333336</v>
      </c>
      <c r="AG20" s="64">
        <v>72</v>
      </c>
      <c r="AH20" s="54">
        <f>'[1]较大事故'!C14</f>
        <v>61</v>
      </c>
      <c r="AI20" s="49">
        <f t="shared" si="12"/>
        <v>84.7</v>
      </c>
      <c r="AJ20" s="64">
        <v>0</v>
      </c>
      <c r="AK20" s="37">
        <f t="shared" si="8"/>
        <v>-11</v>
      </c>
      <c r="AL20" s="42"/>
      <c r="AM20" s="56"/>
      <c r="AN20" s="64">
        <v>5</v>
      </c>
      <c r="AO20" s="42">
        <v>2</v>
      </c>
      <c r="AP20" s="51">
        <f t="shared" si="16"/>
        <v>40</v>
      </c>
      <c r="AQ20" s="64">
        <v>0</v>
      </c>
      <c r="AR20" s="64">
        <f t="shared" si="9"/>
        <v>-3</v>
      </c>
      <c r="AS20" s="42"/>
      <c r="AT20" s="56"/>
    </row>
    <row r="21" spans="1:46" ht="18" customHeight="1" thickBot="1">
      <c r="A21" s="59" t="s">
        <v>41</v>
      </c>
      <c r="B21" s="60">
        <v>3620</v>
      </c>
      <c r="C21" s="41">
        <f t="shared" si="10"/>
        <v>3463</v>
      </c>
      <c r="D21" s="41">
        <f t="shared" si="11"/>
        <v>6</v>
      </c>
      <c r="E21" s="43">
        <f t="shared" si="0"/>
        <v>95.7</v>
      </c>
      <c r="F21" s="61">
        <v>468</v>
      </c>
      <c r="G21" s="62">
        <v>437</v>
      </c>
      <c r="H21" s="43">
        <f t="shared" si="1"/>
        <v>93.37606837606837</v>
      </c>
      <c r="I21" s="61">
        <v>78</v>
      </c>
      <c r="J21" s="62">
        <v>60</v>
      </c>
      <c r="K21" s="47">
        <f aca="true" t="shared" si="17" ref="K21:K27">J21/I21*100</f>
        <v>76.92307692307693</v>
      </c>
      <c r="L21" s="61">
        <v>108</v>
      </c>
      <c r="M21" s="62"/>
      <c r="N21" s="47">
        <f t="shared" si="15"/>
        <v>0</v>
      </c>
      <c r="O21" s="61">
        <v>128</v>
      </c>
      <c r="P21" s="62"/>
      <c r="Q21" s="47">
        <f t="shared" si="3"/>
        <v>0</v>
      </c>
      <c r="R21" s="63">
        <v>3017</v>
      </c>
      <c r="S21" s="62">
        <v>2931</v>
      </c>
      <c r="T21" s="51">
        <f t="shared" si="4"/>
        <v>97.14948624461385</v>
      </c>
      <c r="U21" s="54">
        <v>1520</v>
      </c>
      <c r="V21" s="54">
        <v>1537</v>
      </c>
      <c r="W21" s="51">
        <f t="shared" si="5"/>
        <v>101.11842105263158</v>
      </c>
      <c r="X21" s="61">
        <v>70</v>
      </c>
      <c r="Y21" s="62">
        <v>41</v>
      </c>
      <c r="Z21" s="51">
        <f t="shared" si="6"/>
        <v>58.57142857142858</v>
      </c>
      <c r="AA21" s="61">
        <v>60</v>
      </c>
      <c r="AB21" s="62">
        <v>47</v>
      </c>
      <c r="AC21" s="56">
        <f t="shared" si="7"/>
        <v>78.33333333333333</v>
      </c>
      <c r="AD21" s="61">
        <v>5</v>
      </c>
      <c r="AE21" s="62">
        <v>7</v>
      </c>
      <c r="AF21" s="56">
        <f t="shared" si="13"/>
        <v>140</v>
      </c>
      <c r="AG21" s="67">
        <v>61</v>
      </c>
      <c r="AH21" s="54">
        <f>'[1]较大事故'!C15</f>
        <v>69</v>
      </c>
      <c r="AI21" s="49">
        <f t="shared" si="12"/>
        <v>113.1</v>
      </c>
      <c r="AJ21" s="67">
        <v>1</v>
      </c>
      <c r="AK21" s="37">
        <f t="shared" si="8"/>
        <v>8</v>
      </c>
      <c r="AL21" s="42">
        <v>2</v>
      </c>
      <c r="AM21" s="56">
        <f>AL21/AJ21*100</f>
        <v>200</v>
      </c>
      <c r="AN21" s="64">
        <v>1</v>
      </c>
      <c r="AO21" s="42">
        <v>2</v>
      </c>
      <c r="AP21" s="51">
        <f t="shared" si="16"/>
        <v>200</v>
      </c>
      <c r="AQ21" s="67">
        <v>0</v>
      </c>
      <c r="AR21" s="67">
        <f t="shared" si="9"/>
        <v>1</v>
      </c>
      <c r="AS21" s="42"/>
      <c r="AT21" s="56"/>
    </row>
    <row r="22" spans="1:46" ht="18" customHeight="1" thickBot="1">
      <c r="A22" s="59" t="s">
        <v>42</v>
      </c>
      <c r="B22" s="60">
        <v>3510</v>
      </c>
      <c r="C22" s="41">
        <f t="shared" si="10"/>
        <v>3307</v>
      </c>
      <c r="D22" s="41">
        <f t="shared" si="11"/>
        <v>7</v>
      </c>
      <c r="E22" s="43">
        <f t="shared" si="0"/>
        <v>94.2</v>
      </c>
      <c r="F22" s="61">
        <v>309</v>
      </c>
      <c r="G22" s="62">
        <v>280</v>
      </c>
      <c r="H22" s="43">
        <f t="shared" si="1"/>
        <v>90.61488673139159</v>
      </c>
      <c r="I22" s="61">
        <v>31</v>
      </c>
      <c r="J22" s="62">
        <v>20</v>
      </c>
      <c r="K22" s="47">
        <f t="shared" si="17"/>
        <v>64.51612903225806</v>
      </c>
      <c r="L22" s="61">
        <v>63</v>
      </c>
      <c r="M22" s="62"/>
      <c r="N22" s="47">
        <f t="shared" si="15"/>
        <v>0</v>
      </c>
      <c r="O22" s="61">
        <v>69</v>
      </c>
      <c r="P22" s="62"/>
      <c r="Q22" s="47">
        <f t="shared" si="3"/>
        <v>0</v>
      </c>
      <c r="R22" s="63">
        <v>3051</v>
      </c>
      <c r="S22" s="62">
        <v>2911</v>
      </c>
      <c r="T22" s="51">
        <f t="shared" si="4"/>
        <v>95.41134054408391</v>
      </c>
      <c r="U22" s="54">
        <v>1166</v>
      </c>
      <c r="V22" s="54">
        <v>1240</v>
      </c>
      <c r="W22" s="51">
        <f t="shared" si="5"/>
        <v>106.34648370497428</v>
      </c>
      <c r="X22" s="61">
        <v>78</v>
      </c>
      <c r="Y22" s="62">
        <v>51</v>
      </c>
      <c r="Z22" s="51">
        <f t="shared" si="6"/>
        <v>65.38461538461539</v>
      </c>
      <c r="AA22" s="61">
        <v>50</v>
      </c>
      <c r="AB22" s="62">
        <v>49</v>
      </c>
      <c r="AC22" s="56">
        <f t="shared" si="7"/>
        <v>98</v>
      </c>
      <c r="AD22" s="61">
        <v>22</v>
      </c>
      <c r="AE22" s="62">
        <v>16</v>
      </c>
      <c r="AF22" s="56">
        <f t="shared" si="13"/>
        <v>72.72727272727273</v>
      </c>
      <c r="AG22" s="64">
        <v>54</v>
      </c>
      <c r="AH22" s="54">
        <f>'[1]较大事故'!C16</f>
        <v>78</v>
      </c>
      <c r="AI22" s="49">
        <f t="shared" si="12"/>
        <v>144.4</v>
      </c>
      <c r="AJ22" s="64">
        <v>0</v>
      </c>
      <c r="AK22" s="37">
        <f t="shared" si="8"/>
        <v>24</v>
      </c>
      <c r="AL22" s="65">
        <v>1</v>
      </c>
      <c r="AM22" s="56"/>
      <c r="AN22" s="64">
        <v>2</v>
      </c>
      <c r="AO22" s="42">
        <v>2</v>
      </c>
      <c r="AP22" s="51">
        <f t="shared" si="16"/>
        <v>100</v>
      </c>
      <c r="AQ22" s="64">
        <v>0</v>
      </c>
      <c r="AR22" s="64">
        <f t="shared" si="9"/>
        <v>0</v>
      </c>
      <c r="AS22" s="42"/>
      <c r="AT22" s="56"/>
    </row>
    <row r="23" spans="1:46" ht="18" customHeight="1" thickBot="1">
      <c r="A23" s="59" t="s">
        <v>43</v>
      </c>
      <c r="B23" s="60">
        <v>2160</v>
      </c>
      <c r="C23" s="41">
        <f t="shared" si="10"/>
        <v>2010</v>
      </c>
      <c r="D23" s="41">
        <f t="shared" si="11"/>
        <v>19</v>
      </c>
      <c r="E23" s="43">
        <f t="shared" si="0"/>
        <v>93.1</v>
      </c>
      <c r="F23" s="61">
        <v>256</v>
      </c>
      <c r="G23" s="62">
        <v>277</v>
      </c>
      <c r="H23" s="43">
        <f t="shared" si="1"/>
        <v>108.203125</v>
      </c>
      <c r="I23" s="61">
        <v>80</v>
      </c>
      <c r="J23" s="62">
        <v>68</v>
      </c>
      <c r="K23" s="47">
        <f t="shared" si="17"/>
        <v>85</v>
      </c>
      <c r="L23" s="61">
        <v>75</v>
      </c>
      <c r="M23" s="62"/>
      <c r="N23" s="47">
        <f t="shared" si="15"/>
        <v>0</v>
      </c>
      <c r="O23" s="61">
        <v>40</v>
      </c>
      <c r="P23" s="62"/>
      <c r="Q23" s="47">
        <f t="shared" si="3"/>
        <v>0</v>
      </c>
      <c r="R23" s="63">
        <v>1768</v>
      </c>
      <c r="S23" s="62">
        <v>1644</v>
      </c>
      <c r="T23" s="51">
        <f t="shared" si="4"/>
        <v>92.98642533936652</v>
      </c>
      <c r="U23" s="54">
        <v>810</v>
      </c>
      <c r="V23" s="54">
        <v>922</v>
      </c>
      <c r="W23" s="51">
        <f t="shared" si="5"/>
        <v>113.82716049382715</v>
      </c>
      <c r="X23" s="61">
        <v>23</v>
      </c>
      <c r="Y23" s="62">
        <v>19</v>
      </c>
      <c r="Z23" s="51">
        <f t="shared" si="6"/>
        <v>82.6086956521739</v>
      </c>
      <c r="AA23" s="61">
        <v>80</v>
      </c>
      <c r="AB23" s="62">
        <v>60</v>
      </c>
      <c r="AC23" s="56">
        <f t="shared" si="7"/>
        <v>75</v>
      </c>
      <c r="AD23" s="61">
        <v>33</v>
      </c>
      <c r="AE23" s="62">
        <v>10</v>
      </c>
      <c r="AF23" s="56">
        <f t="shared" si="13"/>
        <v>30.303030303030305</v>
      </c>
      <c r="AG23" s="64">
        <v>54</v>
      </c>
      <c r="AH23" s="54">
        <f>'[1]较大事故'!C17</f>
        <v>66</v>
      </c>
      <c r="AI23" s="49">
        <f t="shared" si="12"/>
        <v>122.2</v>
      </c>
      <c r="AJ23" s="64">
        <v>4</v>
      </c>
      <c r="AK23" s="37">
        <f t="shared" si="8"/>
        <v>12</v>
      </c>
      <c r="AL23" s="42">
        <v>8</v>
      </c>
      <c r="AM23" s="56">
        <f>AL23/AJ23*100</f>
        <v>200</v>
      </c>
      <c r="AN23" s="64">
        <v>2</v>
      </c>
      <c r="AO23" s="42">
        <v>3</v>
      </c>
      <c r="AP23" s="51">
        <f t="shared" si="16"/>
        <v>150</v>
      </c>
      <c r="AQ23" s="64">
        <v>0</v>
      </c>
      <c r="AR23" s="64">
        <f t="shared" si="9"/>
        <v>1</v>
      </c>
      <c r="AS23" s="42"/>
      <c r="AT23" s="56"/>
    </row>
    <row r="24" spans="1:46" ht="18" customHeight="1" thickBot="1">
      <c r="A24" s="59" t="s">
        <v>44</v>
      </c>
      <c r="B24" s="60">
        <v>5480</v>
      </c>
      <c r="C24" s="41">
        <f t="shared" si="10"/>
        <v>4995</v>
      </c>
      <c r="D24" s="41">
        <f t="shared" si="11"/>
        <v>4</v>
      </c>
      <c r="E24" s="43">
        <f t="shared" si="0"/>
        <v>91.1</v>
      </c>
      <c r="F24" s="61">
        <v>359</v>
      </c>
      <c r="G24" s="62">
        <v>359</v>
      </c>
      <c r="H24" s="43">
        <f t="shared" si="1"/>
        <v>100</v>
      </c>
      <c r="I24" s="61">
        <v>35</v>
      </c>
      <c r="J24" s="62">
        <v>8</v>
      </c>
      <c r="K24" s="47">
        <f t="shared" si="17"/>
        <v>22.857142857142858</v>
      </c>
      <c r="L24" s="61">
        <v>48</v>
      </c>
      <c r="M24" s="62"/>
      <c r="N24" s="47">
        <f t="shared" si="15"/>
        <v>0</v>
      </c>
      <c r="O24" s="61">
        <v>80</v>
      </c>
      <c r="P24" s="62"/>
      <c r="Q24" s="47">
        <f t="shared" si="3"/>
        <v>0</v>
      </c>
      <c r="R24" s="63">
        <v>4993</v>
      </c>
      <c r="S24" s="62">
        <v>4518</v>
      </c>
      <c r="T24" s="51">
        <f t="shared" si="4"/>
        <v>90.48668135389545</v>
      </c>
      <c r="U24" s="54">
        <v>1797</v>
      </c>
      <c r="V24" s="54">
        <v>1882</v>
      </c>
      <c r="W24" s="51">
        <f t="shared" si="5"/>
        <v>104.7301057317752</v>
      </c>
      <c r="X24" s="61">
        <v>22</v>
      </c>
      <c r="Y24" s="62">
        <v>24</v>
      </c>
      <c r="Z24" s="51">
        <f t="shared" si="6"/>
        <v>109.09090909090908</v>
      </c>
      <c r="AA24" s="61">
        <v>104</v>
      </c>
      <c r="AB24" s="62">
        <v>91</v>
      </c>
      <c r="AC24" s="56">
        <f t="shared" si="7"/>
        <v>87.5</v>
      </c>
      <c r="AD24" s="61">
        <v>2</v>
      </c>
      <c r="AE24" s="62">
        <v>3</v>
      </c>
      <c r="AF24" s="56">
        <f t="shared" si="13"/>
        <v>150</v>
      </c>
      <c r="AG24" s="64">
        <v>67</v>
      </c>
      <c r="AH24" s="54">
        <f>'[1]较大事故'!C18</f>
        <v>82</v>
      </c>
      <c r="AI24" s="49">
        <f t="shared" si="12"/>
        <v>122.4</v>
      </c>
      <c r="AJ24" s="64">
        <v>0</v>
      </c>
      <c r="AK24" s="37">
        <f t="shared" si="8"/>
        <v>15</v>
      </c>
      <c r="AL24" s="42"/>
      <c r="AM24" s="56"/>
      <c r="AN24" s="64">
        <v>5</v>
      </c>
      <c r="AO24" s="42">
        <v>7</v>
      </c>
      <c r="AP24" s="51">
        <f t="shared" si="16"/>
        <v>140</v>
      </c>
      <c r="AQ24" s="64">
        <v>0</v>
      </c>
      <c r="AR24" s="64">
        <f t="shared" si="9"/>
        <v>2</v>
      </c>
      <c r="AS24" s="42"/>
      <c r="AT24" s="56"/>
    </row>
    <row r="25" spans="1:46" ht="18" customHeight="1" thickBot="1">
      <c r="A25" s="59" t="s">
        <v>45</v>
      </c>
      <c r="B25" s="60">
        <v>3400</v>
      </c>
      <c r="C25" s="41">
        <f t="shared" si="10"/>
        <v>2588</v>
      </c>
      <c r="D25" s="41">
        <f t="shared" si="11"/>
        <v>14</v>
      </c>
      <c r="E25" s="43">
        <f t="shared" si="0"/>
        <v>76.1</v>
      </c>
      <c r="F25" s="61">
        <v>474</v>
      </c>
      <c r="G25" s="62">
        <v>384</v>
      </c>
      <c r="H25" s="43">
        <f t="shared" si="1"/>
        <v>81.0126582278481</v>
      </c>
      <c r="I25" s="61">
        <v>157</v>
      </c>
      <c r="J25" s="62">
        <v>149</v>
      </c>
      <c r="K25" s="47">
        <f t="shared" si="17"/>
        <v>94.90445859872611</v>
      </c>
      <c r="L25" s="61">
        <v>44</v>
      </c>
      <c r="M25" s="62"/>
      <c r="N25" s="47">
        <f t="shared" si="15"/>
        <v>0</v>
      </c>
      <c r="O25" s="61">
        <v>71</v>
      </c>
      <c r="P25" s="62"/>
      <c r="Q25" s="47">
        <f t="shared" si="3"/>
        <v>0</v>
      </c>
      <c r="R25" s="63">
        <v>2723</v>
      </c>
      <c r="S25" s="62">
        <v>2018</v>
      </c>
      <c r="T25" s="51">
        <f t="shared" si="4"/>
        <v>74.10943811972089</v>
      </c>
      <c r="U25" s="54">
        <v>1266</v>
      </c>
      <c r="V25" s="54">
        <v>1027</v>
      </c>
      <c r="W25" s="51">
        <f t="shared" si="5"/>
        <v>81.1216429699842</v>
      </c>
      <c r="X25" s="61">
        <v>26</v>
      </c>
      <c r="Y25" s="62">
        <v>13</v>
      </c>
      <c r="Z25" s="51">
        <f t="shared" si="6"/>
        <v>50</v>
      </c>
      <c r="AA25" s="61">
        <v>170</v>
      </c>
      <c r="AB25" s="62">
        <v>166</v>
      </c>
      <c r="AC25" s="56">
        <f t="shared" si="7"/>
        <v>97.6470588235294</v>
      </c>
      <c r="AD25" s="61">
        <v>7</v>
      </c>
      <c r="AE25" s="62">
        <v>7</v>
      </c>
      <c r="AF25" s="56">
        <f t="shared" si="13"/>
        <v>100</v>
      </c>
      <c r="AG25" s="64">
        <v>56</v>
      </c>
      <c r="AH25" s="54">
        <f>'[1]较大事故'!C19</f>
        <v>49</v>
      </c>
      <c r="AI25" s="49">
        <f t="shared" si="12"/>
        <v>87.5</v>
      </c>
      <c r="AJ25" s="64">
        <v>10</v>
      </c>
      <c r="AK25" s="37">
        <f t="shared" si="8"/>
        <v>-7</v>
      </c>
      <c r="AL25" s="42">
        <v>4</v>
      </c>
      <c r="AM25" s="56">
        <f>AL25/AJ25*100</f>
        <v>40</v>
      </c>
      <c r="AN25" s="64">
        <v>7</v>
      </c>
      <c r="AO25" s="42">
        <v>1</v>
      </c>
      <c r="AP25" s="51">
        <f t="shared" si="16"/>
        <v>14.285714285714285</v>
      </c>
      <c r="AQ25" s="64">
        <v>6</v>
      </c>
      <c r="AR25" s="64">
        <f t="shared" si="9"/>
        <v>-6</v>
      </c>
      <c r="AS25" s="42"/>
      <c r="AT25" s="56"/>
    </row>
    <row r="26" spans="1:46" ht="18" customHeight="1" thickBot="1">
      <c r="A26" s="59" t="s">
        <v>46</v>
      </c>
      <c r="B26" s="60">
        <v>2680</v>
      </c>
      <c r="C26" s="41">
        <f t="shared" si="10"/>
        <v>2608</v>
      </c>
      <c r="D26" s="41">
        <f t="shared" si="11"/>
        <v>13</v>
      </c>
      <c r="E26" s="43">
        <f t="shared" si="0"/>
        <v>97.3</v>
      </c>
      <c r="F26" s="61">
        <v>526</v>
      </c>
      <c r="G26" s="62">
        <v>519</v>
      </c>
      <c r="H26" s="43">
        <f t="shared" si="1"/>
        <v>98.66920152091255</v>
      </c>
      <c r="I26" s="61">
        <v>72</v>
      </c>
      <c r="J26" s="62">
        <v>70</v>
      </c>
      <c r="K26" s="47">
        <f t="shared" si="17"/>
        <v>97.22222222222221</v>
      </c>
      <c r="L26" s="61">
        <v>117</v>
      </c>
      <c r="M26" s="62"/>
      <c r="N26" s="47">
        <f t="shared" si="15"/>
        <v>0</v>
      </c>
      <c r="O26" s="61">
        <v>156</v>
      </c>
      <c r="P26" s="62"/>
      <c r="Q26" s="47">
        <f t="shared" si="3"/>
        <v>0</v>
      </c>
      <c r="R26" s="63">
        <v>1975</v>
      </c>
      <c r="S26" s="62">
        <v>1952</v>
      </c>
      <c r="T26" s="51">
        <f t="shared" si="4"/>
        <v>98.83544303797468</v>
      </c>
      <c r="U26" s="54">
        <v>900</v>
      </c>
      <c r="V26" s="54">
        <v>1054</v>
      </c>
      <c r="W26" s="51">
        <f t="shared" si="5"/>
        <v>117.11111111111111</v>
      </c>
      <c r="X26" s="61">
        <v>30</v>
      </c>
      <c r="Y26" s="62">
        <v>33</v>
      </c>
      <c r="Z26" s="51">
        <f t="shared" si="6"/>
        <v>110.00000000000001</v>
      </c>
      <c r="AA26" s="61">
        <v>128</v>
      </c>
      <c r="AB26" s="62">
        <v>92</v>
      </c>
      <c r="AC26" s="56">
        <f t="shared" si="7"/>
        <v>71.875</v>
      </c>
      <c r="AD26" s="61">
        <v>21</v>
      </c>
      <c r="AE26" s="62">
        <v>12</v>
      </c>
      <c r="AF26" s="56">
        <f t="shared" si="13"/>
        <v>57.14285714285714</v>
      </c>
      <c r="AG26" s="64">
        <v>50</v>
      </c>
      <c r="AH26" s="54">
        <f>'[1]较大事故'!C20</f>
        <v>56</v>
      </c>
      <c r="AI26" s="49">
        <f t="shared" si="12"/>
        <v>112</v>
      </c>
      <c r="AJ26" s="64">
        <v>3</v>
      </c>
      <c r="AK26" s="37">
        <f t="shared" si="8"/>
        <v>6</v>
      </c>
      <c r="AL26" s="42">
        <v>2</v>
      </c>
      <c r="AM26" s="56">
        <f>AL26/AJ26*100</f>
        <v>66.66666666666666</v>
      </c>
      <c r="AN26" s="64">
        <v>0</v>
      </c>
      <c r="AO26" s="42"/>
      <c r="AP26" s="51"/>
      <c r="AQ26" s="64">
        <v>0</v>
      </c>
      <c r="AR26" s="64">
        <f t="shared" si="9"/>
        <v>0</v>
      </c>
      <c r="AS26" s="42"/>
      <c r="AT26" s="56"/>
    </row>
    <row r="27" spans="1:46" ht="18" customHeight="1" thickBot="1">
      <c r="A27" s="59" t="s">
        <v>47</v>
      </c>
      <c r="B27" s="60">
        <v>3670</v>
      </c>
      <c r="C27" s="41">
        <f t="shared" si="10"/>
        <v>3137</v>
      </c>
      <c r="D27" s="41">
        <f t="shared" si="11"/>
        <v>10</v>
      </c>
      <c r="E27" s="43">
        <f t="shared" si="0"/>
        <v>85.5</v>
      </c>
      <c r="F27" s="61">
        <v>749</v>
      </c>
      <c r="G27" s="62">
        <v>672</v>
      </c>
      <c r="H27" s="43">
        <f t="shared" si="1"/>
        <v>89.7196261682243</v>
      </c>
      <c r="I27" s="61">
        <v>240</v>
      </c>
      <c r="J27" s="62">
        <v>280</v>
      </c>
      <c r="K27" s="47">
        <f t="shared" si="17"/>
        <v>116.66666666666667</v>
      </c>
      <c r="L27" s="61">
        <v>127.01</v>
      </c>
      <c r="M27" s="62"/>
      <c r="N27" s="47">
        <f t="shared" si="15"/>
        <v>0</v>
      </c>
      <c r="O27" s="61">
        <v>75</v>
      </c>
      <c r="P27" s="62"/>
      <c r="Q27" s="47">
        <f t="shared" si="3"/>
        <v>0</v>
      </c>
      <c r="R27" s="63">
        <v>2547</v>
      </c>
      <c r="S27" s="62">
        <v>2154</v>
      </c>
      <c r="T27" s="51">
        <f t="shared" si="4"/>
        <v>84.57008244994111</v>
      </c>
      <c r="U27" s="54">
        <v>1961</v>
      </c>
      <c r="V27" s="54">
        <v>1003</v>
      </c>
      <c r="W27" s="51">
        <f t="shared" si="5"/>
        <v>51.14737378888322</v>
      </c>
      <c r="X27" s="61">
        <v>81</v>
      </c>
      <c r="Y27" s="62">
        <v>47</v>
      </c>
      <c r="Z27" s="51">
        <f t="shared" si="6"/>
        <v>58.0246913580247</v>
      </c>
      <c r="AA27" s="61">
        <v>285</v>
      </c>
      <c r="AB27" s="62">
        <v>259</v>
      </c>
      <c r="AC27" s="56">
        <f t="shared" si="7"/>
        <v>90.87719298245615</v>
      </c>
      <c r="AD27" s="61">
        <v>8</v>
      </c>
      <c r="AE27" s="62">
        <v>5</v>
      </c>
      <c r="AF27" s="56">
        <f t="shared" si="13"/>
        <v>62.5</v>
      </c>
      <c r="AG27" s="67">
        <v>81</v>
      </c>
      <c r="AH27" s="54">
        <f>'[1]较大事故'!C21</f>
        <v>74</v>
      </c>
      <c r="AI27" s="49">
        <f t="shared" si="12"/>
        <v>91.4</v>
      </c>
      <c r="AJ27" s="67">
        <v>11</v>
      </c>
      <c r="AK27" s="37">
        <f t="shared" si="8"/>
        <v>-7</v>
      </c>
      <c r="AL27" s="42">
        <v>12</v>
      </c>
      <c r="AM27" s="56">
        <f>AL27/AJ27*100</f>
        <v>109.09090909090908</v>
      </c>
      <c r="AN27" s="64">
        <v>5</v>
      </c>
      <c r="AO27" s="42">
        <v>6</v>
      </c>
      <c r="AP27" s="51">
        <f>AO27/AN27*100</f>
        <v>120</v>
      </c>
      <c r="AQ27" s="67">
        <v>2</v>
      </c>
      <c r="AR27" s="67">
        <f t="shared" si="9"/>
        <v>1</v>
      </c>
      <c r="AS27" s="42">
        <v>3</v>
      </c>
      <c r="AT27" s="56">
        <f>AS27/AQ27*100</f>
        <v>150</v>
      </c>
    </row>
    <row r="28" spans="1:46" ht="18" customHeight="1" thickBot="1">
      <c r="A28" s="59" t="s">
        <v>48</v>
      </c>
      <c r="B28" s="60">
        <v>8060</v>
      </c>
      <c r="C28" s="41">
        <f t="shared" si="10"/>
        <v>7263</v>
      </c>
      <c r="D28" s="41">
        <f t="shared" si="11"/>
        <v>1</v>
      </c>
      <c r="E28" s="43">
        <f t="shared" si="0"/>
        <v>90.1</v>
      </c>
      <c r="F28" s="61">
        <v>592</v>
      </c>
      <c r="G28" s="62">
        <v>583</v>
      </c>
      <c r="H28" s="43">
        <f t="shared" si="1"/>
        <v>98.47972972972973</v>
      </c>
      <c r="I28" s="61"/>
      <c r="J28" s="62"/>
      <c r="K28" s="47"/>
      <c r="L28" s="61">
        <v>60</v>
      </c>
      <c r="M28" s="62"/>
      <c r="N28" s="47">
        <f t="shared" si="15"/>
        <v>0</v>
      </c>
      <c r="O28" s="61">
        <v>155</v>
      </c>
      <c r="P28" s="62"/>
      <c r="Q28" s="47">
        <f t="shared" si="3"/>
        <v>0</v>
      </c>
      <c r="R28" s="63">
        <v>7180</v>
      </c>
      <c r="S28" s="62">
        <v>6542</v>
      </c>
      <c r="T28" s="51">
        <f t="shared" si="4"/>
        <v>91.1142061281337</v>
      </c>
      <c r="U28" s="54">
        <v>2539</v>
      </c>
      <c r="V28" s="54">
        <v>2563</v>
      </c>
      <c r="W28" s="51">
        <f t="shared" si="5"/>
        <v>100.94525403702247</v>
      </c>
      <c r="X28" s="61">
        <v>223</v>
      </c>
      <c r="Y28" s="62">
        <v>103</v>
      </c>
      <c r="Z28" s="51">
        <f t="shared" si="6"/>
        <v>46.18834080717489</v>
      </c>
      <c r="AA28" s="61">
        <v>65</v>
      </c>
      <c r="AB28" s="62">
        <v>35</v>
      </c>
      <c r="AC28" s="56">
        <f t="shared" si="7"/>
        <v>53.84615384615385</v>
      </c>
      <c r="AD28" s="61">
        <v>0</v>
      </c>
      <c r="AE28" s="62"/>
      <c r="AF28" s="56"/>
      <c r="AG28" s="67">
        <v>119</v>
      </c>
      <c r="AH28" s="54">
        <f>'[1]较大事故'!C22</f>
        <v>104</v>
      </c>
      <c r="AI28" s="49">
        <f t="shared" si="12"/>
        <v>87.4</v>
      </c>
      <c r="AJ28" s="67"/>
      <c r="AK28" s="37">
        <f t="shared" si="8"/>
        <v>-15</v>
      </c>
      <c r="AL28" s="42"/>
      <c r="AM28" s="56"/>
      <c r="AN28" s="64">
        <v>2</v>
      </c>
      <c r="AO28" s="42">
        <v>2</v>
      </c>
      <c r="AP28" s="51">
        <f>AO28/AN28*100</f>
        <v>100</v>
      </c>
      <c r="AQ28" s="67"/>
      <c r="AR28" s="67">
        <f t="shared" si="9"/>
        <v>0</v>
      </c>
      <c r="AS28" s="42"/>
      <c r="AT28" s="56"/>
    </row>
    <row r="29" spans="1:46" ht="18" customHeight="1" thickBot="1">
      <c r="A29" s="59" t="s">
        <v>49</v>
      </c>
      <c r="B29" s="60">
        <v>3250</v>
      </c>
      <c r="C29" s="41">
        <f t="shared" si="10"/>
        <v>2985</v>
      </c>
      <c r="D29" s="41">
        <f t="shared" si="11"/>
        <v>11</v>
      </c>
      <c r="E29" s="43">
        <f t="shared" si="0"/>
        <v>91.8</v>
      </c>
      <c r="F29" s="61">
        <v>461</v>
      </c>
      <c r="G29" s="62">
        <v>419</v>
      </c>
      <c r="H29" s="43">
        <f t="shared" si="1"/>
        <v>90.88937093275487</v>
      </c>
      <c r="I29" s="61">
        <v>40</v>
      </c>
      <c r="J29" s="62">
        <v>29</v>
      </c>
      <c r="K29" s="47">
        <f>J29/I29*100</f>
        <v>72.5</v>
      </c>
      <c r="L29" s="61">
        <v>131.13</v>
      </c>
      <c r="M29" s="62"/>
      <c r="N29" s="47">
        <f t="shared" si="15"/>
        <v>0</v>
      </c>
      <c r="O29" s="61">
        <v>96</v>
      </c>
      <c r="P29" s="62"/>
      <c r="Q29" s="47">
        <f t="shared" si="3"/>
        <v>0</v>
      </c>
      <c r="R29" s="63">
        <v>2629</v>
      </c>
      <c r="S29" s="62">
        <v>2437</v>
      </c>
      <c r="T29" s="51">
        <f t="shared" si="4"/>
        <v>92.69684290604793</v>
      </c>
      <c r="U29" s="54">
        <v>1035</v>
      </c>
      <c r="V29" s="54">
        <v>994</v>
      </c>
      <c r="W29" s="51">
        <f t="shared" si="5"/>
        <v>96.03864734299516</v>
      </c>
      <c r="X29" s="61">
        <v>32</v>
      </c>
      <c r="Y29" s="62">
        <v>30</v>
      </c>
      <c r="Z29" s="51">
        <f t="shared" si="6"/>
        <v>93.75</v>
      </c>
      <c r="AA29" s="61">
        <v>113</v>
      </c>
      <c r="AB29" s="62">
        <v>95</v>
      </c>
      <c r="AC29" s="56">
        <f t="shared" si="7"/>
        <v>84.070796460177</v>
      </c>
      <c r="AD29" s="61">
        <v>15</v>
      </c>
      <c r="AE29" s="62">
        <v>4</v>
      </c>
      <c r="AF29" s="56">
        <f>AE29/AD29*100</f>
        <v>26.666666666666668</v>
      </c>
      <c r="AG29" s="64">
        <v>87</v>
      </c>
      <c r="AH29" s="54">
        <f>'[1]较大事故'!C23</f>
        <v>94</v>
      </c>
      <c r="AI29" s="49">
        <f t="shared" si="12"/>
        <v>108</v>
      </c>
      <c r="AJ29" s="64">
        <v>3</v>
      </c>
      <c r="AK29" s="37">
        <f t="shared" si="8"/>
        <v>7</v>
      </c>
      <c r="AL29" s="42">
        <v>1</v>
      </c>
      <c r="AM29" s="56">
        <f>AL29/AJ29*100</f>
        <v>33.33333333333333</v>
      </c>
      <c r="AN29" s="64">
        <v>2</v>
      </c>
      <c r="AO29" s="42">
        <v>1</v>
      </c>
      <c r="AP29" s="51">
        <f>AO29/AN29*100</f>
        <v>50</v>
      </c>
      <c r="AQ29" s="64">
        <v>0</v>
      </c>
      <c r="AR29" s="64">
        <f t="shared" si="9"/>
        <v>-1</v>
      </c>
      <c r="AS29" s="42"/>
      <c r="AT29" s="56"/>
    </row>
    <row r="30" spans="1:46" ht="18" customHeight="1" thickBot="1">
      <c r="A30" s="59" t="s">
        <v>50</v>
      </c>
      <c r="B30" s="60">
        <v>560</v>
      </c>
      <c r="C30" s="41">
        <f t="shared" si="10"/>
        <v>601</v>
      </c>
      <c r="D30" s="41">
        <f t="shared" si="11"/>
        <v>29</v>
      </c>
      <c r="E30" s="43">
        <f t="shared" si="0"/>
        <v>107.3</v>
      </c>
      <c r="F30" s="61">
        <v>85</v>
      </c>
      <c r="G30" s="62">
        <v>85</v>
      </c>
      <c r="H30" s="43">
        <f t="shared" si="1"/>
        <v>100</v>
      </c>
      <c r="I30" s="61"/>
      <c r="J30" s="62"/>
      <c r="K30" s="47"/>
      <c r="L30" s="61">
        <v>16</v>
      </c>
      <c r="M30" s="62"/>
      <c r="N30" s="47">
        <f t="shared" si="15"/>
        <v>0</v>
      </c>
      <c r="O30" s="61">
        <v>30</v>
      </c>
      <c r="P30" s="62"/>
      <c r="Q30" s="47">
        <f t="shared" si="3"/>
        <v>0</v>
      </c>
      <c r="R30" s="63">
        <v>447</v>
      </c>
      <c r="S30" s="62">
        <v>499</v>
      </c>
      <c r="T30" s="51">
        <f t="shared" si="4"/>
        <v>111.63310961968679</v>
      </c>
      <c r="U30" s="54">
        <v>136</v>
      </c>
      <c r="V30" s="54">
        <v>171</v>
      </c>
      <c r="W30" s="51">
        <f t="shared" si="5"/>
        <v>125.73529411764706</v>
      </c>
      <c r="X30" s="61">
        <v>16</v>
      </c>
      <c r="Y30" s="62">
        <v>6</v>
      </c>
      <c r="Z30" s="51">
        <f t="shared" si="6"/>
        <v>37.5</v>
      </c>
      <c r="AA30" s="61">
        <v>10</v>
      </c>
      <c r="AB30" s="62">
        <v>9</v>
      </c>
      <c r="AC30" s="56">
        <v>90</v>
      </c>
      <c r="AD30" s="61">
        <v>2</v>
      </c>
      <c r="AE30" s="62">
        <v>2</v>
      </c>
      <c r="AF30" s="56">
        <f>AE30/AD30*100</f>
        <v>100</v>
      </c>
      <c r="AG30" s="64">
        <v>10</v>
      </c>
      <c r="AH30" s="54">
        <f>'[1]较大事故'!C24</f>
        <v>15</v>
      </c>
      <c r="AI30" s="49">
        <f t="shared" si="12"/>
        <v>150</v>
      </c>
      <c r="AJ30" s="64"/>
      <c r="AK30" s="37">
        <f t="shared" si="8"/>
        <v>5</v>
      </c>
      <c r="AL30" s="42"/>
      <c r="AM30" s="56"/>
      <c r="AN30" s="64">
        <v>0</v>
      </c>
      <c r="AO30" s="42"/>
      <c r="AP30" s="51"/>
      <c r="AQ30" s="64"/>
      <c r="AR30" s="64">
        <f t="shared" si="9"/>
        <v>0</v>
      </c>
      <c r="AS30" s="42"/>
      <c r="AT30" s="56"/>
    </row>
    <row r="31" spans="1:46" ht="18" customHeight="1" thickBot="1">
      <c r="A31" s="59" t="s">
        <v>51</v>
      </c>
      <c r="B31" s="60">
        <v>4490</v>
      </c>
      <c r="C31" s="41">
        <f t="shared" si="10"/>
        <v>4055</v>
      </c>
      <c r="D31" s="41">
        <f t="shared" si="11"/>
        <v>5</v>
      </c>
      <c r="E31" s="43">
        <f t="shared" si="0"/>
        <v>90.3</v>
      </c>
      <c r="F31" s="61">
        <v>958</v>
      </c>
      <c r="G31" s="62">
        <v>831</v>
      </c>
      <c r="H31" s="43">
        <f t="shared" si="1"/>
        <v>86.74321503131523</v>
      </c>
      <c r="I31" s="61">
        <v>343</v>
      </c>
      <c r="J31" s="62">
        <v>278</v>
      </c>
      <c r="K31" s="47">
        <f>J31/I31*100</f>
        <v>81.04956268221575</v>
      </c>
      <c r="L31" s="61">
        <v>126</v>
      </c>
      <c r="M31" s="62"/>
      <c r="N31" s="47">
        <f t="shared" si="15"/>
        <v>0</v>
      </c>
      <c r="O31" s="61">
        <v>230</v>
      </c>
      <c r="P31" s="62"/>
      <c r="Q31" s="47">
        <f t="shared" si="3"/>
        <v>0</v>
      </c>
      <c r="R31" s="63">
        <v>3303</v>
      </c>
      <c r="S31" s="62">
        <v>3057</v>
      </c>
      <c r="T31" s="51">
        <f t="shared" si="4"/>
        <v>92.55222524977293</v>
      </c>
      <c r="U31" s="54">
        <v>1390</v>
      </c>
      <c r="V31" s="54">
        <v>1336</v>
      </c>
      <c r="W31" s="51">
        <f t="shared" si="5"/>
        <v>96.11510791366906</v>
      </c>
      <c r="X31" s="61">
        <v>74</v>
      </c>
      <c r="Y31" s="62">
        <v>43</v>
      </c>
      <c r="Z31" s="51">
        <f t="shared" si="6"/>
        <v>58.108108108108105</v>
      </c>
      <c r="AA31" s="61">
        <v>152</v>
      </c>
      <c r="AB31" s="62">
        <v>121</v>
      </c>
      <c r="AC31" s="56">
        <f>AB31/AA31*100</f>
        <v>79.60526315789474</v>
      </c>
      <c r="AD31" s="61">
        <v>3</v>
      </c>
      <c r="AE31" s="62">
        <v>3</v>
      </c>
      <c r="AF31" s="56">
        <f>AE31/AD31*100</f>
        <v>100</v>
      </c>
      <c r="AG31" s="64">
        <v>97</v>
      </c>
      <c r="AH31" s="54">
        <f>'[1]较大事故'!C25</f>
        <v>82</v>
      </c>
      <c r="AI31" s="49">
        <f t="shared" si="12"/>
        <v>84.5</v>
      </c>
      <c r="AJ31" s="64">
        <v>5</v>
      </c>
      <c r="AK31" s="37">
        <f t="shared" si="8"/>
        <v>-15</v>
      </c>
      <c r="AL31" s="42">
        <v>12</v>
      </c>
      <c r="AM31" s="56">
        <f>AL31/AJ31*100</f>
        <v>240</v>
      </c>
      <c r="AN31" s="64">
        <v>3</v>
      </c>
      <c r="AO31" s="42">
        <v>1</v>
      </c>
      <c r="AP31" s="51">
        <f>AO31/AN31*100</f>
        <v>33.33333333333333</v>
      </c>
      <c r="AQ31" s="64">
        <v>2</v>
      </c>
      <c r="AR31" s="64">
        <f t="shared" si="9"/>
        <v>-2</v>
      </c>
      <c r="AS31" s="42"/>
      <c r="AT31" s="56"/>
    </row>
    <row r="32" spans="1:46" ht="18" customHeight="1" thickBot="1">
      <c r="A32" s="59" t="s">
        <v>52</v>
      </c>
      <c r="B32" s="60">
        <v>2350</v>
      </c>
      <c r="C32" s="41">
        <f t="shared" si="10"/>
        <v>2158</v>
      </c>
      <c r="D32" s="41">
        <f t="shared" si="11"/>
        <v>18</v>
      </c>
      <c r="E32" s="43">
        <f t="shared" si="0"/>
        <v>91.8</v>
      </c>
      <c r="F32" s="61">
        <v>881</v>
      </c>
      <c r="G32" s="62">
        <v>776</v>
      </c>
      <c r="H32" s="43">
        <f t="shared" si="1"/>
        <v>88.08172531214528</v>
      </c>
      <c r="I32" s="61">
        <v>465</v>
      </c>
      <c r="J32" s="62">
        <v>434</v>
      </c>
      <c r="K32" s="47">
        <f>J32/I32*100</f>
        <v>93.33333333333333</v>
      </c>
      <c r="L32" s="61">
        <v>129.75</v>
      </c>
      <c r="M32" s="62"/>
      <c r="N32" s="47">
        <f t="shared" si="15"/>
        <v>0</v>
      </c>
      <c r="O32" s="61">
        <v>110</v>
      </c>
      <c r="P32" s="62"/>
      <c r="Q32" s="47">
        <f t="shared" si="3"/>
        <v>0</v>
      </c>
      <c r="R32" s="63">
        <v>1280</v>
      </c>
      <c r="S32" s="62">
        <v>1210</v>
      </c>
      <c r="T32" s="51">
        <f t="shared" si="4"/>
        <v>94.53125</v>
      </c>
      <c r="U32" s="54">
        <v>579</v>
      </c>
      <c r="V32" s="54">
        <v>558</v>
      </c>
      <c r="W32" s="51">
        <f t="shared" si="5"/>
        <v>96.37305699481865</v>
      </c>
      <c r="X32" s="61">
        <v>80</v>
      </c>
      <c r="Y32" s="62">
        <v>77</v>
      </c>
      <c r="Z32" s="51">
        <f t="shared" si="6"/>
        <v>96.25</v>
      </c>
      <c r="AA32" s="61">
        <v>108</v>
      </c>
      <c r="AB32" s="62">
        <v>95</v>
      </c>
      <c r="AC32" s="56">
        <f>AB32/AA32*100</f>
        <v>87.96296296296296</v>
      </c>
      <c r="AD32" s="61">
        <v>1</v>
      </c>
      <c r="AE32" s="62"/>
      <c r="AF32" s="56"/>
      <c r="AG32" s="64">
        <v>85</v>
      </c>
      <c r="AH32" s="54">
        <f>'[1]较大事故'!C26</f>
        <v>108</v>
      </c>
      <c r="AI32" s="49">
        <f t="shared" si="12"/>
        <v>127.1</v>
      </c>
      <c r="AJ32" s="64">
        <v>16</v>
      </c>
      <c r="AK32" s="37">
        <f t="shared" si="8"/>
        <v>23</v>
      </c>
      <c r="AL32" s="42">
        <v>20</v>
      </c>
      <c r="AM32" s="56">
        <f>AL32/AJ32*100</f>
        <v>125</v>
      </c>
      <c r="AN32" s="64">
        <v>5</v>
      </c>
      <c r="AO32" s="42">
        <v>6</v>
      </c>
      <c r="AP32" s="51">
        <f>AO32/AN32*100</f>
        <v>120</v>
      </c>
      <c r="AQ32" s="64">
        <v>2</v>
      </c>
      <c r="AR32" s="64">
        <f t="shared" si="9"/>
        <v>1</v>
      </c>
      <c r="AS32" s="42">
        <v>3</v>
      </c>
      <c r="AT32" s="56">
        <f>AS32/AQ32*100</f>
        <v>150</v>
      </c>
    </row>
    <row r="33" spans="1:46" ht="18" customHeight="1" thickBot="1">
      <c r="A33" s="59" t="s">
        <v>53</v>
      </c>
      <c r="B33" s="60">
        <v>2750</v>
      </c>
      <c r="C33" s="41">
        <f t="shared" si="10"/>
        <v>2450</v>
      </c>
      <c r="D33" s="41">
        <f t="shared" si="11"/>
        <v>16</v>
      </c>
      <c r="E33" s="43">
        <f t="shared" si="0"/>
        <v>89.1</v>
      </c>
      <c r="F33" s="61">
        <v>577</v>
      </c>
      <c r="G33" s="62">
        <v>484</v>
      </c>
      <c r="H33" s="43">
        <f t="shared" si="1"/>
        <v>83.88214904679376</v>
      </c>
      <c r="I33" s="61">
        <v>180</v>
      </c>
      <c r="J33" s="62">
        <v>118</v>
      </c>
      <c r="K33" s="47">
        <f>J33/I33*100</f>
        <v>65.55555555555556</v>
      </c>
      <c r="L33" s="61">
        <v>164</v>
      </c>
      <c r="M33" s="62"/>
      <c r="N33" s="47">
        <f t="shared" si="15"/>
        <v>0</v>
      </c>
      <c r="O33" s="61">
        <v>113</v>
      </c>
      <c r="P33" s="62"/>
      <c r="Q33" s="47">
        <f t="shared" si="3"/>
        <v>0</v>
      </c>
      <c r="R33" s="63">
        <v>2076</v>
      </c>
      <c r="S33" s="62">
        <v>1888</v>
      </c>
      <c r="T33" s="51">
        <f t="shared" si="4"/>
        <v>90.94412331406551</v>
      </c>
      <c r="U33" s="54">
        <v>835</v>
      </c>
      <c r="V33" s="54">
        <v>855</v>
      </c>
      <c r="W33" s="51">
        <f t="shared" si="5"/>
        <v>102.39520958083833</v>
      </c>
      <c r="X33" s="61">
        <v>57</v>
      </c>
      <c r="Y33" s="62">
        <v>47</v>
      </c>
      <c r="Z33" s="51">
        <f t="shared" si="6"/>
        <v>82.45614035087719</v>
      </c>
      <c r="AA33" s="61">
        <v>40</v>
      </c>
      <c r="AB33" s="62">
        <v>27</v>
      </c>
      <c r="AC33" s="56">
        <f>AB33/AA33*100</f>
        <v>67.5</v>
      </c>
      <c r="AD33" s="61">
        <v>0</v>
      </c>
      <c r="AE33" s="68">
        <v>4</v>
      </c>
      <c r="AF33" s="56"/>
      <c r="AG33" s="64">
        <v>113</v>
      </c>
      <c r="AH33" s="54">
        <f>'[1]较大事故'!C27</f>
        <v>83</v>
      </c>
      <c r="AI33" s="49">
        <f t="shared" si="12"/>
        <v>73.5</v>
      </c>
      <c r="AJ33" s="64">
        <v>11</v>
      </c>
      <c r="AK33" s="37">
        <f t="shared" si="8"/>
        <v>-30</v>
      </c>
      <c r="AL33" s="42">
        <v>7</v>
      </c>
      <c r="AM33" s="56">
        <f>AL33/AJ33*100</f>
        <v>63.63636363636363</v>
      </c>
      <c r="AN33" s="64">
        <v>5</v>
      </c>
      <c r="AO33" s="42">
        <v>5</v>
      </c>
      <c r="AP33" s="51">
        <f>AO33/AN33*100</f>
        <v>100</v>
      </c>
      <c r="AQ33" s="64">
        <v>2</v>
      </c>
      <c r="AR33" s="64">
        <f t="shared" si="9"/>
        <v>0</v>
      </c>
      <c r="AS33" s="42">
        <v>2</v>
      </c>
      <c r="AT33" s="56">
        <f>AS33/AQ33*100</f>
        <v>100</v>
      </c>
    </row>
    <row r="34" spans="1:46" ht="18" customHeight="1" thickBot="1">
      <c r="A34" s="59" t="s">
        <v>54</v>
      </c>
      <c r="B34" s="60">
        <v>450</v>
      </c>
      <c r="C34" s="41">
        <f t="shared" si="10"/>
        <v>422</v>
      </c>
      <c r="D34" s="41">
        <f t="shared" si="11"/>
        <v>31</v>
      </c>
      <c r="E34" s="43">
        <f t="shared" si="0"/>
        <v>93.8</v>
      </c>
      <c r="F34" s="61">
        <v>32</v>
      </c>
      <c r="G34" s="62">
        <v>43</v>
      </c>
      <c r="H34" s="43">
        <f t="shared" si="1"/>
        <v>134.375</v>
      </c>
      <c r="I34" s="42">
        <v>3</v>
      </c>
      <c r="J34" s="62"/>
      <c r="K34" s="47"/>
      <c r="L34" s="42">
        <v>10</v>
      </c>
      <c r="M34" s="62"/>
      <c r="N34" s="47">
        <f t="shared" si="15"/>
        <v>0</v>
      </c>
      <c r="O34" s="42">
        <v>18</v>
      </c>
      <c r="P34" s="62"/>
      <c r="Q34" s="47">
        <f t="shared" si="3"/>
        <v>0</v>
      </c>
      <c r="R34" s="63">
        <v>405</v>
      </c>
      <c r="S34" s="62">
        <v>369</v>
      </c>
      <c r="T34" s="51">
        <f t="shared" si="4"/>
        <v>91.11111111111111</v>
      </c>
      <c r="U34" s="54">
        <v>149</v>
      </c>
      <c r="V34" s="54">
        <v>33</v>
      </c>
      <c r="W34" s="51">
        <f t="shared" si="5"/>
        <v>22.14765100671141</v>
      </c>
      <c r="X34" s="42">
        <v>6</v>
      </c>
      <c r="Y34" s="62">
        <v>10</v>
      </c>
      <c r="Z34" s="51">
        <f t="shared" si="6"/>
        <v>166.66666666666669</v>
      </c>
      <c r="AA34" s="61">
        <v>7</v>
      </c>
      <c r="AB34" s="62"/>
      <c r="AC34" s="56"/>
      <c r="AD34" s="61">
        <v>0</v>
      </c>
      <c r="AE34" s="62"/>
      <c r="AF34" s="56"/>
      <c r="AG34" s="64">
        <v>16</v>
      </c>
      <c r="AH34" s="54">
        <f>'[1]较大事故'!C28</f>
        <v>19</v>
      </c>
      <c r="AI34" s="49">
        <f t="shared" si="12"/>
        <v>118.8</v>
      </c>
      <c r="AJ34" s="64">
        <v>0</v>
      </c>
      <c r="AK34" s="37">
        <f t="shared" si="8"/>
        <v>3</v>
      </c>
      <c r="AL34" s="42"/>
      <c r="AM34" s="56"/>
      <c r="AN34" s="64">
        <v>1</v>
      </c>
      <c r="AO34" s="42">
        <v>2</v>
      </c>
      <c r="AP34" s="51">
        <f>AO34/AN34*100</f>
        <v>200</v>
      </c>
      <c r="AQ34" s="64">
        <v>0</v>
      </c>
      <c r="AR34" s="64">
        <f t="shared" si="9"/>
        <v>1</v>
      </c>
      <c r="AS34" s="42"/>
      <c r="AT34" s="56"/>
    </row>
    <row r="35" spans="1:46" ht="18" customHeight="1" thickBot="1">
      <c r="A35" s="59" t="s">
        <v>55</v>
      </c>
      <c r="B35" s="60">
        <v>1790</v>
      </c>
      <c r="C35" s="41">
        <f t="shared" si="10"/>
        <v>1742</v>
      </c>
      <c r="D35" s="41">
        <f t="shared" si="11"/>
        <v>24</v>
      </c>
      <c r="E35" s="43">
        <f t="shared" si="0"/>
        <v>97.3</v>
      </c>
      <c r="F35" s="69">
        <v>644</v>
      </c>
      <c r="G35" s="62">
        <v>605</v>
      </c>
      <c r="H35" s="43">
        <f t="shared" si="1"/>
        <v>93.94409937888199</v>
      </c>
      <c r="I35" s="61">
        <v>248</v>
      </c>
      <c r="J35" s="62">
        <v>234</v>
      </c>
      <c r="K35" s="47">
        <f aca="true" t="shared" si="18" ref="K35:K41">J35/I35*100</f>
        <v>94.35483870967742</v>
      </c>
      <c r="L35" s="61">
        <v>60</v>
      </c>
      <c r="M35" s="62"/>
      <c r="N35" s="47">
        <f t="shared" si="15"/>
        <v>0</v>
      </c>
      <c r="O35" s="61">
        <v>159</v>
      </c>
      <c r="P35" s="62"/>
      <c r="Q35" s="47">
        <f t="shared" si="3"/>
        <v>0</v>
      </c>
      <c r="R35" s="63">
        <v>1043</v>
      </c>
      <c r="S35" s="62">
        <v>1031</v>
      </c>
      <c r="T35" s="51">
        <f t="shared" si="4"/>
        <v>98.84947267497604</v>
      </c>
      <c r="U35" s="54">
        <v>474</v>
      </c>
      <c r="V35" s="54">
        <v>474</v>
      </c>
      <c r="W35" s="51">
        <f t="shared" si="5"/>
        <v>100</v>
      </c>
      <c r="X35" s="69">
        <v>40</v>
      </c>
      <c r="Y35" s="62">
        <v>49</v>
      </c>
      <c r="Z35" s="51">
        <f t="shared" si="6"/>
        <v>122.50000000000001</v>
      </c>
      <c r="AA35" s="61">
        <v>61</v>
      </c>
      <c r="AB35" s="62">
        <v>56</v>
      </c>
      <c r="AC35" s="56">
        <f aca="true" t="shared" si="19" ref="AC35:AC40">AB35/AA35*100</f>
        <v>91.80327868852459</v>
      </c>
      <c r="AD35" s="61">
        <v>2</v>
      </c>
      <c r="AE35" s="62">
        <v>1</v>
      </c>
      <c r="AF35" s="56">
        <f aca="true" t="shared" si="20" ref="AF35:AF40">AE35/AD35*100</f>
        <v>50</v>
      </c>
      <c r="AG35" s="64">
        <v>47</v>
      </c>
      <c r="AH35" s="54">
        <f>'[1]较大事故'!C29</f>
        <v>32</v>
      </c>
      <c r="AI35" s="49">
        <f t="shared" si="12"/>
        <v>68.1</v>
      </c>
      <c r="AJ35" s="64">
        <v>10</v>
      </c>
      <c r="AK35" s="37">
        <f t="shared" si="8"/>
        <v>-15</v>
      </c>
      <c r="AL35" s="42">
        <v>8</v>
      </c>
      <c r="AM35" s="56">
        <f>AL35/AJ35*100</f>
        <v>80</v>
      </c>
      <c r="AN35" s="64">
        <v>2</v>
      </c>
      <c r="AO35" s="42">
        <v>1</v>
      </c>
      <c r="AP35" s="51">
        <f>AO35/AN35*100</f>
        <v>50</v>
      </c>
      <c r="AQ35" s="64">
        <v>1</v>
      </c>
      <c r="AR35" s="64">
        <f t="shared" si="9"/>
        <v>-1</v>
      </c>
      <c r="AS35" s="42"/>
      <c r="AT35" s="56"/>
    </row>
    <row r="36" spans="1:46" ht="18" customHeight="1" thickBot="1">
      <c r="A36" s="59" t="s">
        <v>56</v>
      </c>
      <c r="B36" s="60">
        <v>2530</v>
      </c>
      <c r="C36" s="41">
        <f t="shared" si="10"/>
        <v>2377</v>
      </c>
      <c r="D36" s="41">
        <f t="shared" si="11"/>
        <v>17</v>
      </c>
      <c r="E36" s="43">
        <f t="shared" si="0"/>
        <v>94</v>
      </c>
      <c r="F36" s="61">
        <v>298</v>
      </c>
      <c r="G36" s="62">
        <v>252</v>
      </c>
      <c r="H36" s="43">
        <f t="shared" si="1"/>
        <v>84.56375838926175</v>
      </c>
      <c r="I36" s="61">
        <v>122</v>
      </c>
      <c r="J36" s="62">
        <v>34</v>
      </c>
      <c r="K36" s="47">
        <f t="shared" si="18"/>
        <v>27.86885245901639</v>
      </c>
      <c r="L36" s="61">
        <v>78</v>
      </c>
      <c r="M36" s="62"/>
      <c r="N36" s="47">
        <f t="shared" si="15"/>
        <v>0</v>
      </c>
      <c r="O36" s="61">
        <v>55</v>
      </c>
      <c r="P36" s="62"/>
      <c r="Q36" s="47">
        <f t="shared" si="3"/>
        <v>0</v>
      </c>
      <c r="R36" s="63">
        <v>2120</v>
      </c>
      <c r="S36" s="62">
        <v>2034</v>
      </c>
      <c r="T36" s="51">
        <f t="shared" si="4"/>
        <v>95.94339622641509</v>
      </c>
      <c r="U36" s="54">
        <v>1020</v>
      </c>
      <c r="V36" s="54">
        <v>1042</v>
      </c>
      <c r="W36" s="51">
        <f t="shared" si="5"/>
        <v>102.15686274509804</v>
      </c>
      <c r="X36" s="61">
        <v>25</v>
      </c>
      <c r="Y36" s="62">
        <v>30</v>
      </c>
      <c r="Z36" s="51">
        <f t="shared" si="6"/>
        <v>120</v>
      </c>
      <c r="AA36" s="61">
        <v>85</v>
      </c>
      <c r="AB36" s="62">
        <v>59</v>
      </c>
      <c r="AC36" s="56">
        <f t="shared" si="19"/>
        <v>69.41176470588235</v>
      </c>
      <c r="AD36" s="61">
        <v>2</v>
      </c>
      <c r="AE36" s="62">
        <v>2</v>
      </c>
      <c r="AF36" s="56">
        <f t="shared" si="20"/>
        <v>100</v>
      </c>
      <c r="AG36" s="64">
        <v>53</v>
      </c>
      <c r="AH36" s="54">
        <f>'[1]较大事故'!C30</f>
        <v>36</v>
      </c>
      <c r="AI36" s="49">
        <f t="shared" si="12"/>
        <v>67.9</v>
      </c>
      <c r="AJ36" s="64">
        <v>5</v>
      </c>
      <c r="AK36" s="37">
        <f t="shared" si="8"/>
        <v>-17</v>
      </c>
      <c r="AL36" s="42"/>
      <c r="AM36" s="56"/>
      <c r="AN36" s="64">
        <v>3</v>
      </c>
      <c r="AO36" s="42"/>
      <c r="AP36" s="51"/>
      <c r="AQ36" s="64">
        <v>2</v>
      </c>
      <c r="AR36" s="64">
        <f t="shared" si="9"/>
        <v>-3</v>
      </c>
      <c r="AS36" s="42"/>
      <c r="AT36" s="56"/>
    </row>
    <row r="37" spans="1:46" ht="18" customHeight="1" thickBot="1">
      <c r="A37" s="59" t="s">
        <v>57</v>
      </c>
      <c r="B37" s="60">
        <v>1820</v>
      </c>
      <c r="C37" s="41">
        <f t="shared" si="10"/>
        <v>1810</v>
      </c>
      <c r="D37" s="41">
        <f t="shared" si="11"/>
        <v>23</v>
      </c>
      <c r="E37" s="43">
        <f t="shared" si="0"/>
        <v>99.5</v>
      </c>
      <c r="F37" s="61">
        <v>245</v>
      </c>
      <c r="G37" s="62">
        <v>208</v>
      </c>
      <c r="H37" s="43">
        <f t="shared" si="1"/>
        <v>84.89795918367346</v>
      </c>
      <c r="I37" s="61">
        <v>53</v>
      </c>
      <c r="J37" s="62">
        <v>31</v>
      </c>
      <c r="K37" s="47">
        <f t="shared" si="18"/>
        <v>58.490566037735846</v>
      </c>
      <c r="L37" s="61">
        <v>44.25</v>
      </c>
      <c r="M37" s="62"/>
      <c r="N37" s="47">
        <f t="shared" si="15"/>
        <v>0</v>
      </c>
      <c r="O37" s="61">
        <v>50</v>
      </c>
      <c r="P37" s="62"/>
      <c r="Q37" s="47">
        <f t="shared" si="3"/>
        <v>0</v>
      </c>
      <c r="R37" s="63">
        <v>1510</v>
      </c>
      <c r="S37" s="62">
        <v>1553</v>
      </c>
      <c r="T37" s="51">
        <f t="shared" si="4"/>
        <v>102.8476821192053</v>
      </c>
      <c r="U37" s="54">
        <v>746</v>
      </c>
      <c r="V37" s="54">
        <v>846</v>
      </c>
      <c r="W37" s="51">
        <f t="shared" si="5"/>
        <v>113.40482573726543</v>
      </c>
      <c r="X37" s="61">
        <v>7</v>
      </c>
      <c r="Y37" s="62">
        <v>7</v>
      </c>
      <c r="Z37" s="51">
        <f t="shared" si="6"/>
        <v>100</v>
      </c>
      <c r="AA37" s="61">
        <v>45</v>
      </c>
      <c r="AB37" s="62">
        <v>33</v>
      </c>
      <c r="AC37" s="56">
        <f t="shared" si="19"/>
        <v>73.33333333333333</v>
      </c>
      <c r="AD37" s="61">
        <v>13</v>
      </c>
      <c r="AE37" s="62">
        <v>9</v>
      </c>
      <c r="AF37" s="56">
        <f t="shared" si="20"/>
        <v>69.23076923076923</v>
      </c>
      <c r="AG37" s="64">
        <v>64</v>
      </c>
      <c r="AH37" s="54">
        <f>'[1]较大事故'!C31</f>
        <v>66</v>
      </c>
      <c r="AI37" s="49">
        <f t="shared" si="12"/>
        <v>103.1</v>
      </c>
      <c r="AJ37" s="64">
        <v>1</v>
      </c>
      <c r="AK37" s="37">
        <f t="shared" si="8"/>
        <v>2</v>
      </c>
      <c r="AL37" s="42">
        <v>3</v>
      </c>
      <c r="AM37" s="56">
        <f>AL37/AJ37*100</f>
        <v>300</v>
      </c>
      <c r="AN37" s="64">
        <v>0</v>
      </c>
      <c r="AO37" s="65">
        <v>1</v>
      </c>
      <c r="AP37" s="51"/>
      <c r="AQ37" s="64">
        <v>0</v>
      </c>
      <c r="AR37" s="64">
        <f t="shared" si="9"/>
        <v>1</v>
      </c>
      <c r="AS37" s="42"/>
      <c r="AT37" s="56"/>
    </row>
    <row r="38" spans="1:46" ht="18" customHeight="1" thickBot="1">
      <c r="A38" s="59" t="s">
        <v>58</v>
      </c>
      <c r="B38" s="60">
        <v>690</v>
      </c>
      <c r="C38" s="41">
        <f t="shared" si="10"/>
        <v>692</v>
      </c>
      <c r="D38" s="41">
        <f t="shared" si="11"/>
        <v>28</v>
      </c>
      <c r="E38" s="43">
        <f>ROUND(C38/B38*100,1)-0.3</f>
        <v>100</v>
      </c>
      <c r="F38" s="61">
        <v>85</v>
      </c>
      <c r="G38" s="62">
        <v>82</v>
      </c>
      <c r="H38" s="43">
        <f t="shared" si="1"/>
        <v>96.47058823529412</v>
      </c>
      <c r="I38" s="61">
        <v>11</v>
      </c>
      <c r="J38" s="62">
        <v>8</v>
      </c>
      <c r="K38" s="47">
        <f t="shared" si="18"/>
        <v>72.72727272727273</v>
      </c>
      <c r="L38" s="61">
        <v>16</v>
      </c>
      <c r="M38" s="62"/>
      <c r="N38" s="47">
        <f t="shared" si="15"/>
        <v>0</v>
      </c>
      <c r="O38" s="61">
        <v>31</v>
      </c>
      <c r="P38" s="62"/>
      <c r="Q38" s="47">
        <f t="shared" si="3"/>
        <v>0</v>
      </c>
      <c r="R38" s="63">
        <v>580</v>
      </c>
      <c r="S38" s="62">
        <v>578</v>
      </c>
      <c r="T38" s="51">
        <f t="shared" si="4"/>
        <v>99.6551724137931</v>
      </c>
      <c r="U38" s="54">
        <v>275</v>
      </c>
      <c r="V38" s="54">
        <v>303</v>
      </c>
      <c r="W38" s="51">
        <f t="shared" si="5"/>
        <v>110.18181818181819</v>
      </c>
      <c r="X38" s="61">
        <v>4</v>
      </c>
      <c r="Y38" s="62">
        <v>9</v>
      </c>
      <c r="Z38" s="51">
        <f t="shared" si="6"/>
        <v>225</v>
      </c>
      <c r="AA38" s="61">
        <v>10</v>
      </c>
      <c r="AB38" s="62">
        <v>12</v>
      </c>
      <c r="AC38" s="56">
        <f t="shared" si="19"/>
        <v>120</v>
      </c>
      <c r="AD38" s="61">
        <v>11</v>
      </c>
      <c r="AE38" s="62">
        <v>11</v>
      </c>
      <c r="AF38" s="56">
        <f t="shared" si="20"/>
        <v>100</v>
      </c>
      <c r="AG38" s="64">
        <v>21</v>
      </c>
      <c r="AH38" s="54">
        <f>'[1]较大事故'!C32</f>
        <v>24</v>
      </c>
      <c r="AI38" s="49">
        <f t="shared" si="12"/>
        <v>114.3</v>
      </c>
      <c r="AJ38" s="64">
        <v>1</v>
      </c>
      <c r="AK38" s="37">
        <f t="shared" si="8"/>
        <v>3</v>
      </c>
      <c r="AL38" s="42">
        <v>1</v>
      </c>
      <c r="AM38" s="56">
        <f>AL38/AJ38*100</f>
        <v>100</v>
      </c>
      <c r="AN38" s="64">
        <v>1</v>
      </c>
      <c r="AO38" s="42"/>
      <c r="AP38" s="51"/>
      <c r="AQ38" s="64">
        <v>0</v>
      </c>
      <c r="AR38" s="64">
        <f t="shared" si="9"/>
        <v>-1</v>
      </c>
      <c r="AS38" s="42"/>
      <c r="AT38" s="56"/>
    </row>
    <row r="39" spans="1:46" ht="18" customHeight="1" thickBot="1">
      <c r="A39" s="59" t="s">
        <v>59</v>
      </c>
      <c r="B39" s="60">
        <v>650</v>
      </c>
      <c r="C39" s="41">
        <f t="shared" si="10"/>
        <v>593</v>
      </c>
      <c r="D39" s="41">
        <f t="shared" si="11"/>
        <v>30</v>
      </c>
      <c r="E39" s="43">
        <f>ROUND(C39/B39*100,1)</f>
        <v>91.2</v>
      </c>
      <c r="F39" s="61">
        <v>106</v>
      </c>
      <c r="G39" s="62">
        <v>117</v>
      </c>
      <c r="H39" s="43">
        <f t="shared" si="1"/>
        <v>110.37735849056605</v>
      </c>
      <c r="I39" s="61">
        <v>30</v>
      </c>
      <c r="J39" s="62">
        <v>38</v>
      </c>
      <c r="K39" s="47">
        <f t="shared" si="18"/>
        <v>126.66666666666666</v>
      </c>
      <c r="L39" s="61">
        <v>5</v>
      </c>
      <c r="M39" s="62"/>
      <c r="N39" s="47">
        <f t="shared" si="15"/>
        <v>0</v>
      </c>
      <c r="O39" s="61">
        <v>20</v>
      </c>
      <c r="P39" s="62"/>
      <c r="Q39" s="47">
        <f t="shared" si="3"/>
        <v>0</v>
      </c>
      <c r="R39" s="63">
        <v>527</v>
      </c>
      <c r="S39" s="62">
        <v>457</v>
      </c>
      <c r="T39" s="51">
        <f t="shared" si="4"/>
        <v>86.71726755218216</v>
      </c>
      <c r="U39" s="54">
        <v>202</v>
      </c>
      <c r="V39" s="54">
        <v>198</v>
      </c>
      <c r="W39" s="51">
        <f t="shared" si="5"/>
        <v>98.01980198019803</v>
      </c>
      <c r="X39" s="61">
        <v>6</v>
      </c>
      <c r="Y39" s="62">
        <v>4</v>
      </c>
      <c r="Z39" s="51">
        <f t="shared" si="6"/>
        <v>66.66666666666666</v>
      </c>
      <c r="AA39" s="61">
        <v>10</v>
      </c>
      <c r="AB39" s="62">
        <v>14</v>
      </c>
      <c r="AC39" s="56">
        <f t="shared" si="19"/>
        <v>140</v>
      </c>
      <c r="AD39" s="61">
        <v>1</v>
      </c>
      <c r="AE39" s="62">
        <v>1</v>
      </c>
      <c r="AF39" s="56">
        <f t="shared" si="20"/>
        <v>100</v>
      </c>
      <c r="AG39" s="64">
        <v>18</v>
      </c>
      <c r="AH39" s="54">
        <f>'[1]较大事故'!C33</f>
        <v>18</v>
      </c>
      <c r="AI39" s="49">
        <f t="shared" si="12"/>
        <v>100</v>
      </c>
      <c r="AJ39" s="64">
        <v>1</v>
      </c>
      <c r="AK39" s="37">
        <f t="shared" si="8"/>
        <v>0</v>
      </c>
      <c r="AL39" s="42">
        <v>1</v>
      </c>
      <c r="AM39" s="56">
        <f>AL39/AJ39*100</f>
        <v>100</v>
      </c>
      <c r="AN39" s="64">
        <v>1</v>
      </c>
      <c r="AO39" s="42">
        <v>1</v>
      </c>
      <c r="AP39" s="51">
        <f>AO39/AN39*100</f>
        <v>100</v>
      </c>
      <c r="AQ39" s="64">
        <v>1</v>
      </c>
      <c r="AR39" s="64">
        <f t="shared" si="9"/>
        <v>0</v>
      </c>
      <c r="AS39" s="42">
        <v>1</v>
      </c>
      <c r="AT39" s="56">
        <f>AS39/AQ39*100</f>
        <v>100</v>
      </c>
    </row>
    <row r="40" spans="1:46" ht="18" customHeight="1" thickBot="1">
      <c r="A40" s="59" t="s">
        <v>60</v>
      </c>
      <c r="B40" s="60">
        <v>2670</v>
      </c>
      <c r="C40" s="41">
        <f t="shared" si="10"/>
        <v>2510</v>
      </c>
      <c r="D40" s="41">
        <f t="shared" si="11"/>
        <v>15</v>
      </c>
      <c r="E40" s="43">
        <f>ROUND(C40/B40*100,1)</f>
        <v>94</v>
      </c>
      <c r="F40" s="61">
        <v>332</v>
      </c>
      <c r="G40" s="62">
        <v>330</v>
      </c>
      <c r="H40" s="43">
        <f t="shared" si="1"/>
        <v>99.3975903614458</v>
      </c>
      <c r="I40" s="61">
        <v>100</v>
      </c>
      <c r="J40" s="62">
        <v>91</v>
      </c>
      <c r="K40" s="43">
        <f t="shared" si="18"/>
        <v>91</v>
      </c>
      <c r="L40" s="61">
        <v>73.08</v>
      </c>
      <c r="M40" s="62"/>
      <c r="N40" s="47">
        <f t="shared" si="15"/>
        <v>0</v>
      </c>
      <c r="O40" s="61">
        <v>48</v>
      </c>
      <c r="P40" s="62"/>
      <c r="Q40" s="47">
        <f t="shared" si="3"/>
        <v>0</v>
      </c>
      <c r="R40" s="63">
        <v>2229</v>
      </c>
      <c r="S40" s="62">
        <v>2080</v>
      </c>
      <c r="T40" s="51">
        <f t="shared" si="4"/>
        <v>93.31538806639749</v>
      </c>
      <c r="U40" s="54">
        <v>1004</v>
      </c>
      <c r="V40" s="54">
        <v>910</v>
      </c>
      <c r="W40" s="51">
        <f t="shared" si="5"/>
        <v>90.63745019920319</v>
      </c>
      <c r="X40" s="61">
        <v>42</v>
      </c>
      <c r="Y40" s="62">
        <v>42</v>
      </c>
      <c r="Z40" s="51">
        <f t="shared" si="6"/>
        <v>100</v>
      </c>
      <c r="AA40" s="61">
        <v>23</v>
      </c>
      <c r="AB40" s="62">
        <v>16</v>
      </c>
      <c r="AC40" s="56">
        <f t="shared" si="19"/>
        <v>69.56521739130434</v>
      </c>
      <c r="AD40" s="61">
        <v>44</v>
      </c>
      <c r="AE40" s="62">
        <v>42</v>
      </c>
      <c r="AF40" s="56">
        <f t="shared" si="20"/>
        <v>95.45454545454545</v>
      </c>
      <c r="AG40" s="64">
        <v>68</v>
      </c>
      <c r="AH40" s="54">
        <f>'[1]较大事故'!C34</f>
        <v>53</v>
      </c>
      <c r="AI40" s="49">
        <f t="shared" si="12"/>
        <v>77.9</v>
      </c>
      <c r="AJ40" s="64">
        <v>4</v>
      </c>
      <c r="AK40" s="37">
        <f t="shared" si="8"/>
        <v>-15</v>
      </c>
      <c r="AL40" s="42">
        <v>4</v>
      </c>
      <c r="AM40" s="56">
        <f>AL40/AJ40*100</f>
        <v>100</v>
      </c>
      <c r="AN40" s="64">
        <v>2</v>
      </c>
      <c r="AO40" s="42"/>
      <c r="AP40" s="57"/>
      <c r="AQ40" s="64">
        <v>0</v>
      </c>
      <c r="AR40" s="64">
        <f t="shared" si="9"/>
        <v>-2</v>
      </c>
      <c r="AS40" s="42"/>
      <c r="AT40" s="56"/>
    </row>
    <row r="41" spans="1:46" ht="18" customHeight="1" thickBot="1">
      <c r="A41" s="70" t="s">
        <v>61</v>
      </c>
      <c r="B41" s="71">
        <v>30</v>
      </c>
      <c r="C41" s="72">
        <f t="shared" si="10"/>
        <v>27</v>
      </c>
      <c r="D41" s="72">
        <f t="shared" si="11"/>
        <v>32</v>
      </c>
      <c r="E41" s="73">
        <f>ROUND(C41/B41*100,1)</f>
        <v>90</v>
      </c>
      <c r="F41" s="74">
        <v>30</v>
      </c>
      <c r="G41" s="75">
        <v>27</v>
      </c>
      <c r="H41" s="73">
        <f t="shared" si="1"/>
        <v>90</v>
      </c>
      <c r="I41" s="74">
        <v>14</v>
      </c>
      <c r="J41" s="75">
        <v>17</v>
      </c>
      <c r="K41" s="73">
        <f t="shared" si="18"/>
        <v>121.42857142857142</v>
      </c>
      <c r="L41" s="74">
        <v>0</v>
      </c>
      <c r="M41" s="75"/>
      <c r="N41" s="73" t="e">
        <f t="shared" si="15"/>
        <v>#DIV/0!</v>
      </c>
      <c r="O41" s="74">
        <v>4</v>
      </c>
      <c r="P41" s="75"/>
      <c r="Q41" s="73">
        <f t="shared" si="3"/>
        <v>0</v>
      </c>
      <c r="R41" s="76"/>
      <c r="S41" s="77"/>
      <c r="T41" s="77"/>
      <c r="U41" s="78"/>
      <c r="V41" s="77"/>
      <c r="W41" s="77"/>
      <c r="X41" s="77"/>
      <c r="Y41" s="77"/>
      <c r="Z41" s="77"/>
      <c r="AA41" s="77"/>
      <c r="AB41" s="77"/>
      <c r="AC41" s="77"/>
      <c r="AD41" s="77"/>
      <c r="AE41" s="77"/>
      <c r="AF41" s="79"/>
      <c r="AG41" s="80">
        <v>0</v>
      </c>
      <c r="AH41" s="81">
        <f>'[1]较大事故'!C35</f>
        <v>2</v>
      </c>
      <c r="AI41" s="51"/>
      <c r="AJ41" s="80">
        <v>0</v>
      </c>
      <c r="AK41" s="37">
        <f t="shared" si="8"/>
        <v>2</v>
      </c>
      <c r="AL41" s="82">
        <v>2</v>
      </c>
      <c r="AM41" s="83"/>
      <c r="AN41" s="84">
        <v>0</v>
      </c>
      <c r="AO41" s="72"/>
      <c r="AP41" s="85"/>
      <c r="AQ41" s="80">
        <v>0</v>
      </c>
      <c r="AR41" s="80">
        <f t="shared" si="9"/>
        <v>0</v>
      </c>
      <c r="AS41" s="72"/>
      <c r="AT41" s="86"/>
    </row>
    <row r="42" spans="1:45" ht="3.75" customHeight="1">
      <c r="A42" s="11"/>
      <c r="B42" s="87"/>
      <c r="C42" s="88"/>
      <c r="D42" s="88"/>
      <c r="E42" s="89"/>
      <c r="F42" s="90">
        <f>SUM(F10:F41)</f>
        <v>12610</v>
      </c>
      <c r="G42" s="91"/>
      <c r="H42" s="89"/>
      <c r="I42" s="90">
        <f>SUM(I10:I41)</f>
        <v>3150</v>
      </c>
      <c r="J42" s="91"/>
      <c r="K42" s="89"/>
      <c r="L42" s="90">
        <f>SUM(L10:L41)</f>
        <v>2019.63</v>
      </c>
      <c r="M42" s="91"/>
      <c r="N42" s="89"/>
      <c r="O42" s="90">
        <f>SUM(O10:O41)</f>
        <v>2650</v>
      </c>
      <c r="P42" s="91"/>
      <c r="Q42" s="89"/>
      <c r="R42" s="87"/>
      <c r="S42" s="87"/>
      <c r="T42" s="88"/>
      <c r="U42" s="88"/>
      <c r="V42" s="88"/>
      <c r="W42" s="88"/>
      <c r="X42" s="90"/>
      <c r="Y42" s="87"/>
      <c r="Z42" s="88"/>
      <c r="AA42" s="90"/>
      <c r="AB42" s="87"/>
      <c r="AC42" s="88"/>
      <c r="AD42" s="90"/>
      <c r="AE42" s="87"/>
      <c r="AF42" s="88"/>
      <c r="AG42" s="88"/>
      <c r="AH42" s="92"/>
      <c r="AI42" s="92"/>
      <c r="AJ42" s="92"/>
      <c r="AK42" s="92"/>
      <c r="AL42" s="92"/>
      <c r="AQ42" s="92"/>
      <c r="AR42" s="92"/>
      <c r="AS42" s="92"/>
    </row>
    <row r="43" spans="1:41" ht="15">
      <c r="A43" s="106" t="s">
        <v>62</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row>
    <row r="44" spans="1:46" ht="14.25">
      <c r="A44" s="102" t="s">
        <v>63</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row>
    <row r="45" spans="1:46" ht="15">
      <c r="A45" s="102" t="s">
        <v>64</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93"/>
    </row>
    <row r="46" spans="1:46" ht="1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94"/>
      <c r="AR46" s="94"/>
      <c r="AS46" s="94"/>
      <c r="AT46" s="94"/>
    </row>
  </sheetData>
  <mergeCells count="26">
    <mergeCell ref="A1:C1"/>
    <mergeCell ref="J6:Q6"/>
    <mergeCell ref="M7:N7"/>
    <mergeCell ref="A3:AT3"/>
    <mergeCell ref="AS6:AT6"/>
    <mergeCell ref="AS7:AT7"/>
    <mergeCell ref="AO6:AP7"/>
    <mergeCell ref="S6:T7"/>
    <mergeCell ref="A6:A8"/>
    <mergeCell ref="C4:AT5"/>
    <mergeCell ref="A46:AP46"/>
    <mergeCell ref="J7:K7"/>
    <mergeCell ref="AH6:AI7"/>
    <mergeCell ref="F6:H7"/>
    <mergeCell ref="Y6:Z7"/>
    <mergeCell ref="B6:E7"/>
    <mergeCell ref="AE6:AF7"/>
    <mergeCell ref="A44:AT44"/>
    <mergeCell ref="P7:Q7"/>
    <mergeCell ref="A45:AS45"/>
    <mergeCell ref="A43:AO43"/>
    <mergeCell ref="AL6:AM6"/>
    <mergeCell ref="AL7:AM7"/>
    <mergeCell ref="AB6:AC7"/>
    <mergeCell ref="V7:W7"/>
    <mergeCell ref="V6:W6"/>
  </mergeCells>
  <printOptions horizontalCentered="1"/>
  <pageMargins left="0.15748031496062992" right="0.16" top="0.26" bottom="0.22" header="0.15748031496062992" footer="0.1574803149606299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zhuxq</dc:creator>
  <cp:keywords/>
  <dc:description/>
  <cp:lastModifiedBy>雨林木风</cp:lastModifiedBy>
  <dcterms:created xsi:type="dcterms:W3CDTF">2010-01-25T06:27:25Z</dcterms:created>
  <dcterms:modified xsi:type="dcterms:W3CDTF">2010-12-21T01:38:09Z</dcterms:modified>
  <cp:category/>
  <cp:version/>
  <cp:contentType/>
  <cp:contentStatus/>
</cp:coreProperties>
</file>